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4235" windowHeight="9720"/>
  </bookViews>
  <sheets>
    <sheet name="Лист1" sheetId="22" r:id="rId1"/>
  </sheets>
  <definedNames>
    <definedName name="_xlnm.Print_Area" localSheetId="0">Лист1!$A$1:$E$111</definedName>
  </definedNames>
  <calcPr calcId="144525"/>
</workbook>
</file>

<file path=xl/calcChain.xml><?xml version="1.0" encoding="utf-8"?>
<calcChain xmlns="http://schemas.openxmlformats.org/spreadsheetml/2006/main">
  <c r="C68" i="22" l="1"/>
  <c r="D6" i="22"/>
  <c r="E6" i="22"/>
  <c r="C6" i="22"/>
  <c r="D15" i="22"/>
  <c r="E15" i="22"/>
  <c r="C15" i="22"/>
  <c r="D64" i="22"/>
  <c r="E64" i="22"/>
  <c r="C64" i="22"/>
  <c r="D95" i="22"/>
  <c r="E95" i="22"/>
  <c r="C95" i="22"/>
  <c r="C25" i="22"/>
  <c r="D100" i="22"/>
  <c r="E100" i="22"/>
  <c r="C100" i="22"/>
  <c r="E88" i="22"/>
  <c r="D79" i="22"/>
  <c r="D78" i="22" s="1"/>
  <c r="E79" i="22"/>
  <c r="E78" i="22" s="1"/>
  <c r="C79" i="22"/>
  <c r="C78" i="22" s="1"/>
  <c r="D21" i="22"/>
  <c r="E21" i="22"/>
  <c r="C21" i="22"/>
  <c r="D76" i="22"/>
  <c r="D68" i="22" s="1"/>
  <c r="D67" i="22" s="1"/>
  <c r="E76" i="22"/>
  <c r="E68" i="22" s="1"/>
  <c r="E67" i="22" s="1"/>
  <c r="C76" i="22"/>
  <c r="C67" i="22" l="1"/>
  <c r="D93" i="22"/>
  <c r="E93" i="22"/>
  <c r="C93" i="22"/>
  <c r="D60" i="22"/>
  <c r="E60" i="22"/>
  <c r="C60" i="22"/>
  <c r="D53" i="22"/>
  <c r="E53" i="22"/>
  <c r="C53" i="22"/>
  <c r="D25" i="22"/>
  <c r="E25" i="22"/>
  <c r="E90" i="22"/>
  <c r="D90" i="22"/>
  <c r="C90" i="22"/>
  <c r="E57" i="22"/>
  <c r="D57" i="22"/>
  <c r="C57" i="22"/>
  <c r="E85" i="22"/>
  <c r="D85" i="22"/>
  <c r="C85" i="22"/>
  <c r="E55" i="22"/>
  <c r="E62" i="22"/>
  <c r="E81" i="22"/>
  <c r="D55" i="22"/>
  <c r="D62" i="22"/>
  <c r="D81" i="22"/>
  <c r="C55" i="22"/>
  <c r="C62" i="22"/>
  <c r="C81" i="22"/>
  <c r="E19" i="22" l="1"/>
  <c r="D19" i="22"/>
  <c r="C19" i="22"/>
  <c r="C5" i="22"/>
  <c r="E5" i="22"/>
  <c r="D5" i="22"/>
</calcChain>
</file>

<file path=xl/sharedStrings.xml><?xml version="1.0" encoding="utf-8"?>
<sst xmlns="http://schemas.openxmlformats.org/spreadsheetml/2006/main" count="181" uniqueCount="163">
  <si>
    <t>Классификация</t>
  </si>
  <si>
    <t>РАСХОДЫ</t>
  </si>
  <si>
    <t>Услуги связи</t>
  </si>
  <si>
    <t>Прочие услуги</t>
  </si>
  <si>
    <t>Содержание в чистоте имущества</t>
  </si>
  <si>
    <t>Услуги в области информационных технологий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</si>
  <si>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</si>
  <si>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</si>
  <si>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</si>
  <si>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Резервные фонды</t>
  </si>
  <si>
    <t>Услуги по разработке схем территориального планирования,градостроительных и технических регламентов,градостроительное зонирование,планировка территорий</t>
  </si>
  <si>
    <t>Благоустройство</t>
  </si>
  <si>
    <t>Молодежная политика</t>
  </si>
  <si>
    <t>Межбюджетные трансферты</t>
  </si>
  <si>
    <t>Физическая культура</t>
  </si>
  <si>
    <t>Текущий ремонт оргтехники</t>
  </si>
  <si>
    <t>НДФЛ</t>
  </si>
  <si>
    <t>Налог на имущество физических лиц</t>
  </si>
  <si>
    <t>Государственная пошлина</t>
  </si>
  <si>
    <t>Осуществление первичного воинского учета на территориях, где отсутствуют военные комиссариаты</t>
  </si>
  <si>
    <t>Условно утвержденные расходы</t>
  </si>
  <si>
    <t>Средства массовой информации</t>
  </si>
  <si>
    <t>Субвенции бюджетам поселений на осуществление первичного воинского учета на территориях, где отсутствует военные комиссариаты</t>
  </si>
  <si>
    <t>Собственные доходы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</si>
  <si>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</si>
  <si>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Прочие безвозмездные поступления в бюджеты поселений от бюджетов муниципальных районов</t>
  </si>
  <si>
    <t>\0409\791\22\1\05\03150\244\225.1\</t>
  </si>
  <si>
    <t>\0412\791\22\1\07\03330\244\226.2\</t>
  </si>
  <si>
    <t>\1101\791\22\1\02\41870\244\226.10\</t>
  </si>
  <si>
    <t>\1202\791\22\1\12\64450\244\226.10\</t>
  </si>
  <si>
    <t>\1403\791\22\1\14\74000\540\251.1\</t>
  </si>
  <si>
    <t>тыс.рублей</t>
  </si>
  <si>
    <t>Доходы ,получаемые в виде арендной платы, а так же средства от продажи права на заключение договоров аренды за земли, находящиеся в собственности поселений.</t>
  </si>
  <si>
    <t>\0102\791\22\1\17\02030\121\211\</t>
  </si>
  <si>
    <t>\0102\791\22\1\17\02030\129\213\</t>
  </si>
  <si>
    <t>\0104\791\22\1\17\02040\121\211\</t>
  </si>
  <si>
    <t>\0104\791\22\1\17\02040\242\221\</t>
  </si>
  <si>
    <t>\0104\791\22\1\17\02040\242\225.2\</t>
  </si>
  <si>
    <t>\0104\791\22\1\17\02040\242\225.6\</t>
  </si>
  <si>
    <t>\0104\791\22\1\17\02040\242\226.7\</t>
  </si>
  <si>
    <t>\0104\791\22\1\17\02040\244\223.1\</t>
  </si>
  <si>
    <t>\0104\791\22\1\17\02040\244\223.4\</t>
  </si>
  <si>
    <t>\0104\791\22\1\17\02040\244\223.6\</t>
  </si>
  <si>
    <t>\0104\791\22\1\17\02040\244\225.1\</t>
  </si>
  <si>
    <t>\0104\791\22\1\17\02040\129\213\</t>
  </si>
  <si>
    <t>\0104\791\22\1\17\02040\244\222\</t>
  </si>
  <si>
    <t>Земельный налог  с организаций</t>
  </si>
  <si>
    <t>Земельный налог  с физических лиц</t>
  </si>
  <si>
    <t>\1060103010\182\0000\110\</t>
  </si>
  <si>
    <t>\1060603310\182\0000\110\</t>
  </si>
  <si>
    <t>\1060604310\182\0000\110\</t>
  </si>
  <si>
    <t>\1080402001\791\0000\110\</t>
  </si>
  <si>
    <t>\1110503510\706\0000\120\</t>
  </si>
  <si>
    <t>\1010200000\182\0000\110\</t>
  </si>
  <si>
    <t>\0203\791\99\0\00\51180\121\211\</t>
  </si>
  <si>
    <t>\0203\791\99\0\00\51180\121\213\</t>
  </si>
  <si>
    <t>\0503\791\22\1\09\06050\244\223.6\</t>
  </si>
  <si>
    <t>\0503\791\22\1\09\06050\244\225.1\</t>
  </si>
  <si>
    <t>\1001\791\22\1\14\74000\540\251.1\</t>
  </si>
  <si>
    <t>\0104\791\22\1\17\02040\121\266\</t>
  </si>
  <si>
    <t>\0104\791\22\1\17\02040\242\346\</t>
  </si>
  <si>
    <t>\0104\791\22\1\17\02040\242\312\</t>
  </si>
  <si>
    <t>Культура</t>
  </si>
  <si>
    <t>\2023511810\791\0000\150\</t>
  </si>
  <si>
    <t>\2024999910\791\7502\150\</t>
  </si>
  <si>
    <t>\2024001410\791\0000\150\</t>
  </si>
  <si>
    <t>\0505\791\22\1\09\74040\244\226.10\</t>
  </si>
  <si>
    <t>\1110502510\706\0000\120\</t>
  </si>
  <si>
    <t>Расходы по содержанию имущества</t>
  </si>
  <si>
    <t xml:space="preserve">Обеспечение проведения выборов </t>
  </si>
  <si>
    <t>0102</t>
  </si>
  <si>
    <t>0104</t>
  </si>
  <si>
    <t>Прогноз    на 2020 год</t>
  </si>
  <si>
    <t>Прогноз    на 2021 год</t>
  </si>
  <si>
    <t>Прогноз     на 2022 год</t>
  </si>
  <si>
    <t>0111</t>
  </si>
  <si>
    <t>0107</t>
  </si>
  <si>
    <t>0203</t>
  </si>
  <si>
    <t>0314</t>
  </si>
  <si>
    <t>____________</t>
  </si>
  <si>
    <t>1101</t>
  </si>
  <si>
    <t>1001</t>
  </si>
  <si>
    <t>Проведение спортивных мероприятий</t>
  </si>
  <si>
    <t>1202</t>
  </si>
  <si>
    <t>Публикация муниципальных правовых актов</t>
  </si>
  <si>
    <t>0801</t>
  </si>
  <si>
    <t>\0801\791\22\1\11\45870\244\226.10\</t>
  </si>
  <si>
    <t>Организация культурно-массовых мероприятий</t>
  </si>
  <si>
    <t>\0801\791\22\1\14\740000\540\251.1\</t>
  </si>
  <si>
    <t>0707</t>
  </si>
  <si>
    <t>0409</t>
  </si>
  <si>
    <t>Дорожное хозяйство</t>
  </si>
  <si>
    <t>0412</t>
  </si>
  <si>
    <t>0500</t>
  </si>
  <si>
    <t>0503</t>
  </si>
  <si>
    <t>0505</t>
  </si>
  <si>
    <t>Содержание в чистоте территории СП</t>
  </si>
  <si>
    <t>Оплата труда</t>
  </si>
  <si>
    <t>Жилищно-коммунальное хозяйство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</si>
  <si>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</si>
  <si>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</si>
  <si>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Мероприятия по профилактике терроризма и экстремизма</t>
  </si>
  <si>
    <t>Начисления на выплаты по оплате труда</t>
  </si>
  <si>
    <t>0100</t>
  </si>
  <si>
    <t>Общегосударственные вопросы</t>
  </si>
  <si>
    <t>Услуги предоставления тепловой энергии</t>
  </si>
  <si>
    <t>\0107\791\99\0\00\00220\880\297\\</t>
  </si>
  <si>
    <t>\0111\791\99\0\00\07500\870\297\</t>
  </si>
  <si>
    <t>Содержание дорог (средства МР)</t>
  </si>
  <si>
    <t>Другие вопросы в области ЖКХ</t>
  </si>
  <si>
    <t>\0412\791\22\1\14\03330\540\251.1\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</si>
  <si>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</si>
  <si>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Услуги холодного водоснабжения</t>
  </si>
  <si>
    <t>Услуги предоставления электроэнергии</t>
  </si>
  <si>
    <t>Иные выплаты текущего характера организациям</t>
  </si>
  <si>
    <t>Социальные пособия и компенсации персоналу в денежной форме</t>
  </si>
  <si>
    <t>ДОХОДЫ</t>
  </si>
  <si>
    <t xml:space="preserve">Безвозмездные поступления </t>
  </si>
  <si>
    <t>Глава сельского поселения</t>
  </si>
  <si>
    <t>Администрация сельского поселения</t>
  </si>
  <si>
    <t>Межбюджетные трансферты (Земельный контроль, пользование имуществом, выдача разрешений на строительство)</t>
  </si>
  <si>
    <t>Межбюджетные трансферты (Обеспечение населения услугами организаций культуры)</t>
  </si>
  <si>
    <t>Межбюджетные трансферты(Пенсии муниципальным служащим)</t>
  </si>
  <si>
    <t>Межбюджетные трансферты (составление, исполнение бюджета, финансовый контроль, охрана окружающей среды, создание условий для жилищного строительства)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</si>
  <si>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</si>
  <si>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Услуги по страхованию</t>
  </si>
  <si>
    <t>Типографические работы, услуги</t>
  </si>
  <si>
    <t>\0104\791\22\1\17\02040\244\226.8\</t>
  </si>
  <si>
    <t>\0104\791\22\1\17\02040\244\226.10\</t>
  </si>
  <si>
    <t>Налоги, пошлины, сборы</t>
  </si>
  <si>
    <t>\0104\791\22\1\17\02040\851\291\</t>
  </si>
  <si>
    <t>\0104\791\22\1\17\02040\852\291\</t>
  </si>
  <si>
    <t>\0104\791\22\1\17\02040\244\312\</t>
  </si>
  <si>
    <t>Увеличение стоимости ГСМ</t>
  </si>
  <si>
    <t>\0104\791\22\1\17\02040\244\343.2\</t>
  </si>
  <si>
    <t>\0104\791\22\1\17\02040\244\346\</t>
  </si>
  <si>
    <t>\0314\791\22\1\01\24700\244\346\</t>
  </si>
  <si>
    <t>\0503\791\22\1\09\06050\244\226.10\</t>
  </si>
  <si>
    <t>\0503\791\22\1\09\06050\244\225.6\</t>
  </si>
  <si>
    <t>Охрана окружающей среды</t>
  </si>
  <si>
    <t>0600</t>
  </si>
  <si>
    <t>Другие вопросы в области по охране окружающей среды</t>
  </si>
  <si>
    <t>0605</t>
  </si>
  <si>
    <t>\0605\791\22\1\18\41200\244\226.10\</t>
  </si>
  <si>
    <t>\0707\791\22\1\10\43110\244\222\</t>
  </si>
  <si>
    <t>Обслуживание государственного внутреннего и муниципального долга</t>
  </si>
  <si>
    <t>1301</t>
  </si>
  <si>
    <t>Погашение % по кредитам от других бюджетов бюджетной системы РФ бюджетам сельских поселений в валюте РФ</t>
  </si>
  <si>
    <t>\1301\791\22\1\13\06530\730\231\</t>
  </si>
  <si>
    <t xml:space="preserve">   (подпись)</t>
  </si>
  <si>
    <t>(расшифровка подписи)</t>
  </si>
  <si>
    <t xml:space="preserve">Исполнитель  Зюрёва М.В. </t>
  </si>
  <si>
    <t>Телефон 270-37-16</t>
  </si>
  <si>
    <t>Доходы от сдачи в аренду имущества, составляющего казну сельских поселений (за исключением земельных участков)</t>
  </si>
  <si>
    <t>\1110507510\706\0000\120\</t>
  </si>
  <si>
    <t xml:space="preserve">Текущий ремонт </t>
  </si>
  <si>
    <t>\0104\791\22\1\17\02040\244\225.2\</t>
  </si>
  <si>
    <t>Текущий ремонт уличного освещения</t>
  </si>
  <si>
    <t>\0503\791\22\1\09\06050\244\225.2\</t>
  </si>
  <si>
    <t>Прогноз бюджета на 2020 год и на плановый период 2021 и 2022 годов сельского поселения  Кирилловский сельсовет муниципального района Уфимский район Республики Башкортостан.</t>
  </si>
  <si>
    <t>\0104\791\22\1\17\02040\244\227\</t>
  </si>
  <si>
    <t xml:space="preserve">Глава сельского поселения </t>
  </si>
  <si>
    <t>Н.А. Келлер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</si>
</sst>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4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64" fontId="4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0" fillId="0" borderId="0" xfId="0" applyFont="1"/>
    <xf numFmtId="0" fontId="0" fillId="0" borderId="0" xfId="0" applyFont="1"/>
    <xf numFmtId="49" fontId="4" fillId="0" borderId="1" xfId="0" applyNumberFormat="1" applyFont="1" applyBorder="1" applyAlignment="1">
      <alignment horizontal="left" vertical="center" shrinkToFit="1"/>
    </xf>
    <xf numFmtId="49" fontId="4" fillId="2" borderId="1" xfId="0" applyNumberFormat="1" applyFont="1" applyFill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wrapText="1" shrinkToFi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SheetLayoutView="100" workbookViewId="0">
      <pane xSplit="1" ySplit="4" topLeftCell="B17" activePane="bottomRight" state="frozen"/>
      <selection pane="topRight" activeCell="B1" sqref="B1"/>
      <selection pane="bottomLeft" activeCell="A9" sqref="A9"/>
      <selection pane="bottomRight" activeCell="B95" sqref="B95"/>
    </sheetView>
  </sheetViews>
  <sheetFormatPr defaultRowHeight="12.75" x14ac:dyDescent="0.2"/>
  <cols>
    <col min="1" max="1" width="45.5703125" customWidth="1"/>
    <col min="2" max="2" width="31.7109375" customWidth="1"/>
    <col min="3" max="3" width="13" customWidth="1"/>
    <col min="4" max="4" width="12.85546875" customWidth="1"/>
    <col min="5" max="5" width="13.140625" customWidth="1"/>
  </cols>
  <sheetData>
    <row r="1" spans="1:5" ht="18" customHeight="1" x14ac:dyDescent="0.2">
      <c r="A1" s="50" t="s">
        <v>159</v>
      </c>
      <c r="B1" s="50"/>
      <c r="C1" s="50"/>
      <c r="D1" s="50"/>
      <c r="E1" s="50"/>
    </row>
    <row r="2" spans="1:5" ht="18" customHeight="1" x14ac:dyDescent="0.2">
      <c r="A2" s="50"/>
      <c r="B2" s="50"/>
      <c r="C2" s="50"/>
      <c r="D2" s="50"/>
      <c r="E2" s="50"/>
    </row>
    <row r="3" spans="1:5" ht="14.25" customHeight="1" x14ac:dyDescent="0.2">
      <c r="A3" s="48"/>
      <c r="B3" s="49"/>
      <c r="E3" s="30" t="s">
        <v>31</v>
      </c>
    </row>
    <row r="4" spans="1:5" ht="34.5" customHeight="1" x14ac:dyDescent="0.2">
      <c r="A4" s="3"/>
      <c r="B4" s="3" t="s">
        <v>0</v>
      </c>
      <c r="C4" s="2" t="s">
        <v>72</v>
      </c>
      <c r="D4" s="2" t="s">
        <v>73</v>
      </c>
      <c r="E4" s="2" t="s">
        <v>74</v>
      </c>
    </row>
    <row r="5" spans="1:5" ht="15" x14ac:dyDescent="0.2">
      <c r="A5" s="2" t="s">
        <v>116</v>
      </c>
      <c r="B5" s="3"/>
      <c r="C5" s="19">
        <f>C6+C15</f>
        <v>27405.7</v>
      </c>
      <c r="D5" s="19">
        <f>D6+D15</f>
        <v>23357.200000000001</v>
      </c>
      <c r="E5" s="19">
        <f>E6+E15</f>
        <v>23384.6</v>
      </c>
    </row>
    <row r="6" spans="1:5" ht="15" x14ac:dyDescent="0.2">
      <c r="A6" s="29" t="s">
        <v>23</v>
      </c>
      <c r="B6" s="3"/>
      <c r="C6" s="19">
        <f>C7+C8+C9+C10+C11+C13+C14</f>
        <v>23476</v>
      </c>
      <c r="D6" s="19">
        <f t="shared" ref="D6:E6" si="0">D7+D8+D9+D10+D11+D13+D14</f>
        <v>19726</v>
      </c>
      <c r="E6" s="19">
        <f t="shared" si="0"/>
        <v>19746</v>
      </c>
    </row>
    <row r="7" spans="1:5" ht="15" x14ac:dyDescent="0.2">
      <c r="A7" s="31" t="s">
        <v>16</v>
      </c>
      <c r="B7" s="4" t="s">
        <v>53</v>
      </c>
      <c r="C7" s="20">
        <v>546</v>
      </c>
      <c r="D7" s="20">
        <v>570</v>
      </c>
      <c r="E7" s="20">
        <v>590</v>
      </c>
    </row>
    <row r="8" spans="1:5" ht="15" x14ac:dyDescent="0.2">
      <c r="A8" s="31" t="s">
        <v>17</v>
      </c>
      <c r="B8" s="4" t="s">
        <v>48</v>
      </c>
      <c r="C8" s="20">
        <v>518</v>
      </c>
      <c r="D8" s="20">
        <v>518</v>
      </c>
      <c r="E8" s="20">
        <v>518</v>
      </c>
    </row>
    <row r="9" spans="1:5" ht="15" x14ac:dyDescent="0.2">
      <c r="A9" s="31" t="s">
        <v>46</v>
      </c>
      <c r="B9" s="4" t="s">
        <v>49</v>
      </c>
      <c r="C9" s="20">
        <v>17500</v>
      </c>
      <c r="D9" s="20">
        <v>14525</v>
      </c>
      <c r="E9" s="20">
        <v>14525</v>
      </c>
    </row>
    <row r="10" spans="1:5" ht="15" x14ac:dyDescent="0.2">
      <c r="A10" s="31" t="s">
        <v>47</v>
      </c>
      <c r="B10" s="4" t="s">
        <v>50</v>
      </c>
      <c r="C10" s="20">
        <v>4700</v>
      </c>
      <c r="D10" s="20">
        <v>3901</v>
      </c>
      <c r="E10" s="20">
        <v>3901</v>
      </c>
    </row>
    <row r="11" spans="1:5" ht="15" x14ac:dyDescent="0.2">
      <c r="A11" s="31" t="s">
        <v>18</v>
      </c>
      <c r="B11" s="4" t="s">
        <v>51</v>
      </c>
      <c r="C11" s="20">
        <v>8</v>
      </c>
      <c r="D11" s="20">
        <v>8</v>
      </c>
      <c r="E11" s="20">
        <v>8</v>
      </c>
    </row>
    <row r="12" spans="1:5" ht="60" hidden="1" x14ac:dyDescent="0.2">
      <c r="A12" s="31" t="s">
        <v>32</v>
      </c>
      <c r="B12" s="4" t="s">
        <v>67</v>
      </c>
      <c r="C12" s="20"/>
      <c r="D12" s="20"/>
      <c r="E12" s="20"/>
    </row>
    <row r="13" spans="1:5" ht="60" x14ac:dyDescent="0.2">
      <c r="A13" s="32" t="s">
        <v>124</v>
      </c>
      <c r="B13" s="4" t="s">
        <v>52</v>
      </c>
      <c r="C13" s="20">
        <v>200</v>
      </c>
      <c r="D13" s="20">
        <v>200</v>
      </c>
      <c r="E13" s="20">
        <v>200</v>
      </c>
    </row>
    <row r="14" spans="1:5" ht="45.75" customHeight="1" x14ac:dyDescent="0.2">
      <c r="A14" s="32" t="s">
        <v>153</v>
      </c>
      <c r="B14" s="4" t="s">
        <v>154</v>
      </c>
      <c r="C14" s="20">
        <v>4</v>
      </c>
      <c r="D14" s="20">
        <v>4</v>
      </c>
      <c r="E14" s="20">
        <v>4</v>
      </c>
    </row>
    <row r="15" spans="1:5" ht="15" x14ac:dyDescent="0.2">
      <c r="A15" s="5" t="s">
        <v>117</v>
      </c>
      <c r="B15" s="4"/>
      <c r="C15" s="19">
        <f>C16+C17+C18</f>
        <v>3929.7000000000003</v>
      </c>
      <c r="D15" s="19">
        <f t="shared" ref="D15:E15" si="1">D16+D17+D18</f>
        <v>3631.2000000000003</v>
      </c>
      <c r="E15" s="19">
        <f t="shared" si="1"/>
        <v>3638.6000000000004</v>
      </c>
    </row>
    <row r="16" spans="1:5" ht="60" x14ac:dyDescent="0.2">
      <c r="A16" s="31" t="s">
        <v>22</v>
      </c>
      <c r="B16" s="4" t="s">
        <v>63</v>
      </c>
      <c r="C16" s="20">
        <v>229.9</v>
      </c>
      <c r="D16" s="20">
        <v>231.4</v>
      </c>
      <c r="E16" s="20">
        <v>238.8</v>
      </c>
    </row>
    <row r="17" spans="1:5" ht="30" x14ac:dyDescent="0.2">
      <c r="A17" s="31" t="s">
        <v>25</v>
      </c>
      <c r="B17" s="4" t="s">
        <v>65</v>
      </c>
      <c r="C17" s="20">
        <v>2799.8</v>
      </c>
      <c r="D17" s="20">
        <v>2799.8</v>
      </c>
      <c r="E17" s="20">
        <v>2799.8</v>
      </c>
    </row>
    <row r="18" spans="1:5" ht="60" x14ac:dyDescent="0.2">
      <c r="A18" s="31" t="s">
        <v>24</v>
      </c>
      <c r="B18" s="4" t="s">
        <v>64</v>
      </c>
      <c r="C18" s="20">
        <v>900</v>
      </c>
      <c r="D18" s="20">
        <v>600</v>
      </c>
      <c r="E18" s="20">
        <v>600</v>
      </c>
    </row>
    <row r="19" spans="1:5" ht="15" x14ac:dyDescent="0.2">
      <c r="A19" s="42" t="s">
        <v>1</v>
      </c>
      <c r="B19" s="4"/>
      <c r="C19" s="15">
        <f>C21+C25+C53+C55+C57+C60+C62+C64+C67+C81+C85+C88+C90+C93+C95+C78+C100</f>
        <v>26045.699999999997</v>
      </c>
      <c r="D19" s="15">
        <f>D21+D25+D53+D55+D57+D60+D62+D64+D67+D81+D85+D88+D90+D93+D95+D78+D100+D102</f>
        <v>23357.200000000001</v>
      </c>
      <c r="E19" s="15">
        <f>E21+E25+E53+E55+E57+E60+E62+E64+E67+E81+E85+E88+E90+E93+E95+E78+E100+E102</f>
        <v>23384.600000000002</v>
      </c>
    </row>
    <row r="20" spans="1:5" s="22" customFormat="1" ht="14.25" x14ac:dyDescent="0.2">
      <c r="A20" s="5" t="s">
        <v>104</v>
      </c>
      <c r="B20" s="24" t="s">
        <v>103</v>
      </c>
      <c r="C20" s="15"/>
      <c r="D20" s="15"/>
      <c r="E20" s="15"/>
    </row>
    <row r="21" spans="1:5" s="22" customFormat="1" ht="14.25" x14ac:dyDescent="0.2">
      <c r="A21" s="5" t="s">
        <v>118</v>
      </c>
      <c r="B21" s="24" t="s">
        <v>70</v>
      </c>
      <c r="C21" s="15">
        <f>C22+C23+C24</f>
        <v>854.3</v>
      </c>
      <c r="D21" s="15">
        <f t="shared" ref="D21:E21" si="2">D22+D23+D24</f>
        <v>886.59999999999991</v>
      </c>
      <c r="E21" s="15">
        <f t="shared" si="2"/>
        <v>912.5</v>
      </c>
    </row>
    <row r="22" spans="1:5" ht="15" x14ac:dyDescent="0.25">
      <c r="A22" s="31" t="s">
        <v>97</v>
      </c>
      <c r="B22" s="4" t="s">
        <v>33</v>
      </c>
      <c r="C22" s="16">
        <v>644.6</v>
      </c>
      <c r="D22" s="16">
        <v>669.4</v>
      </c>
      <c r="E22" s="16">
        <v>689.3</v>
      </c>
    </row>
    <row r="23" spans="1:5" ht="15" x14ac:dyDescent="0.25">
      <c r="A23" s="8" t="s">
        <v>102</v>
      </c>
      <c r="B23" s="4" t="s">
        <v>34</v>
      </c>
      <c r="C23" s="16">
        <v>194.7</v>
      </c>
      <c r="D23" s="16">
        <v>202.2</v>
      </c>
      <c r="E23" s="16">
        <v>208.2</v>
      </c>
    </row>
    <row r="24" spans="1:5" ht="30" x14ac:dyDescent="0.25">
      <c r="A24" s="31" t="s">
        <v>115</v>
      </c>
      <c r="B24" s="6" t="s">
        <v>59</v>
      </c>
      <c r="C24" s="16">
        <v>15</v>
      </c>
      <c r="D24" s="16">
        <v>15</v>
      </c>
      <c r="E24" s="16">
        <v>15</v>
      </c>
    </row>
    <row r="25" spans="1:5" ht="14.25" x14ac:dyDescent="0.2">
      <c r="A25" s="5" t="s">
        <v>119</v>
      </c>
      <c r="B25" s="24" t="s">
        <v>71</v>
      </c>
      <c r="C25" s="15">
        <f>SUM(C26:C52)</f>
        <v>7367.1</v>
      </c>
      <c r="D25" s="15">
        <f t="shared" ref="D25:E25" si="3">SUM(D26:D52)</f>
        <v>6535.0999999999995</v>
      </c>
      <c r="E25" s="15">
        <f t="shared" si="3"/>
        <v>6520.4</v>
      </c>
    </row>
    <row r="26" spans="1:5" ht="15" x14ac:dyDescent="0.25">
      <c r="A26" s="31" t="s">
        <v>97</v>
      </c>
      <c r="B26" s="6" t="s">
        <v>35</v>
      </c>
      <c r="C26" s="16">
        <v>1929.4</v>
      </c>
      <c r="D26" s="16">
        <v>2003.7</v>
      </c>
      <c r="E26" s="16">
        <v>2063.1999999999998</v>
      </c>
    </row>
    <row r="27" spans="1:5" ht="15" x14ac:dyDescent="0.25">
      <c r="A27" s="8" t="s">
        <v>102</v>
      </c>
      <c r="B27" s="6" t="s">
        <v>44</v>
      </c>
      <c r="C27" s="16">
        <v>582.70000000000005</v>
      </c>
      <c r="D27" s="16">
        <v>605.1</v>
      </c>
      <c r="E27" s="16">
        <v>623.1</v>
      </c>
    </row>
    <row r="28" spans="1:5" ht="30" x14ac:dyDescent="0.25">
      <c r="A28" s="31" t="s">
        <v>115</v>
      </c>
      <c r="B28" s="6" t="s">
        <v>59</v>
      </c>
      <c r="C28" s="16">
        <v>50</v>
      </c>
      <c r="D28" s="16">
        <v>50</v>
      </c>
      <c r="E28" s="16">
        <v>50</v>
      </c>
    </row>
    <row r="29" spans="1:5" ht="15" x14ac:dyDescent="0.25">
      <c r="A29" s="33" t="s">
        <v>2</v>
      </c>
      <c r="B29" s="6" t="s">
        <v>36</v>
      </c>
      <c r="C29" s="16">
        <v>315.10000000000002</v>
      </c>
      <c r="D29" s="16">
        <v>315.2</v>
      </c>
      <c r="E29" s="16">
        <v>315.2</v>
      </c>
    </row>
    <row r="30" spans="1:5" ht="15" x14ac:dyDescent="0.25">
      <c r="A30" s="6" t="s">
        <v>15</v>
      </c>
      <c r="B30" s="6" t="s">
        <v>37</v>
      </c>
      <c r="C30" s="16">
        <v>150</v>
      </c>
      <c r="D30" s="16">
        <v>150</v>
      </c>
      <c r="E30" s="16">
        <v>150</v>
      </c>
    </row>
    <row r="31" spans="1:5" ht="15" x14ac:dyDescent="0.25">
      <c r="A31" s="6" t="s">
        <v>68</v>
      </c>
      <c r="B31" s="6" t="s">
        <v>38</v>
      </c>
      <c r="C31" s="16">
        <v>55</v>
      </c>
      <c r="D31" s="16">
        <v>55</v>
      </c>
      <c r="E31" s="16">
        <v>55</v>
      </c>
    </row>
    <row r="32" spans="1:5" ht="15" x14ac:dyDescent="0.25">
      <c r="A32" s="8" t="s">
        <v>5</v>
      </c>
      <c r="B32" s="6" t="s">
        <v>39</v>
      </c>
      <c r="C32" s="16">
        <v>264.39999999999998</v>
      </c>
      <c r="D32" s="16">
        <v>264.39999999999998</v>
      </c>
      <c r="E32" s="16">
        <v>264.39999999999998</v>
      </c>
    </row>
    <row r="33" spans="1:5" ht="15" x14ac:dyDescent="0.25">
      <c r="A33" s="8" t="s">
        <v>6</v>
      </c>
      <c r="B33" s="6" t="s">
        <v>61</v>
      </c>
      <c r="C33" s="16">
        <v>340</v>
      </c>
      <c r="D33" s="16">
        <v>340</v>
      </c>
      <c r="E33" s="16">
        <v>340</v>
      </c>
    </row>
    <row r="34" spans="1:5" ht="15" x14ac:dyDescent="0.25">
      <c r="A34" s="8" t="s">
        <v>7</v>
      </c>
      <c r="B34" s="6" t="s">
        <v>60</v>
      </c>
      <c r="C34" s="16">
        <v>100</v>
      </c>
      <c r="D34" s="16">
        <v>100</v>
      </c>
      <c r="E34" s="16">
        <v>100</v>
      </c>
    </row>
    <row r="35" spans="1:5" ht="15" x14ac:dyDescent="0.25">
      <c r="A35" s="33" t="s">
        <v>8</v>
      </c>
      <c r="B35" s="6" t="s">
        <v>45</v>
      </c>
      <c r="C35" s="15">
        <v>45.6</v>
      </c>
      <c r="D35" s="15">
        <v>45.6</v>
      </c>
      <c r="E35" s="15">
        <v>45.6</v>
      </c>
    </row>
    <row r="36" spans="1:5" ht="15" x14ac:dyDescent="0.25">
      <c r="A36" s="31" t="s">
        <v>105</v>
      </c>
      <c r="B36" s="6" t="s">
        <v>40</v>
      </c>
      <c r="C36" s="16">
        <v>466.7</v>
      </c>
      <c r="D36" s="16">
        <v>466.7</v>
      </c>
      <c r="E36" s="16">
        <v>466.7</v>
      </c>
    </row>
    <row r="37" spans="1:5" ht="15" x14ac:dyDescent="0.25">
      <c r="A37" s="31" t="s">
        <v>112</v>
      </c>
      <c r="B37" s="6" t="s">
        <v>41</v>
      </c>
      <c r="C37" s="16">
        <v>9</v>
      </c>
      <c r="D37" s="16">
        <v>9</v>
      </c>
      <c r="E37" s="16">
        <v>9</v>
      </c>
    </row>
    <row r="38" spans="1:5" ht="15" x14ac:dyDescent="0.25">
      <c r="A38" s="31" t="s">
        <v>113</v>
      </c>
      <c r="B38" s="6" t="s">
        <v>42</v>
      </c>
      <c r="C38" s="16">
        <v>97.4</v>
      </c>
      <c r="D38" s="16">
        <v>97.4</v>
      </c>
      <c r="E38" s="16">
        <v>97.4</v>
      </c>
    </row>
    <row r="39" spans="1:5" ht="15" x14ac:dyDescent="0.25">
      <c r="A39" s="6" t="s">
        <v>4</v>
      </c>
      <c r="B39" s="6" t="s">
        <v>43</v>
      </c>
      <c r="C39" s="16">
        <v>20</v>
      </c>
      <c r="D39" s="16">
        <v>20</v>
      </c>
      <c r="E39" s="16">
        <v>20</v>
      </c>
    </row>
    <row r="40" spans="1:5" ht="15" x14ac:dyDescent="0.25">
      <c r="A40" s="6" t="s">
        <v>155</v>
      </c>
      <c r="B40" s="6" t="s">
        <v>156</v>
      </c>
      <c r="C40" s="16">
        <v>500</v>
      </c>
      <c r="D40" s="16">
        <v>658.2</v>
      </c>
      <c r="E40" s="16">
        <v>566</v>
      </c>
    </row>
    <row r="41" spans="1:5" ht="15" x14ac:dyDescent="0.25">
      <c r="A41" s="6" t="s">
        <v>68</v>
      </c>
      <c r="B41" s="6" t="s">
        <v>38</v>
      </c>
      <c r="C41" s="16">
        <v>195</v>
      </c>
      <c r="D41" s="16">
        <v>195</v>
      </c>
      <c r="E41" s="16">
        <v>195</v>
      </c>
    </row>
    <row r="42" spans="1:5" ht="15" x14ac:dyDescent="0.25">
      <c r="A42" s="8" t="s">
        <v>125</v>
      </c>
      <c r="B42" s="6" t="s">
        <v>160</v>
      </c>
      <c r="C42" s="16">
        <v>8</v>
      </c>
      <c r="D42" s="16">
        <v>8</v>
      </c>
      <c r="E42" s="16">
        <v>8</v>
      </c>
    </row>
    <row r="43" spans="1:5" ht="15" x14ac:dyDescent="0.25">
      <c r="A43" s="6" t="s">
        <v>126</v>
      </c>
      <c r="B43" s="6" t="s">
        <v>127</v>
      </c>
      <c r="C43" s="16">
        <v>10</v>
      </c>
      <c r="D43" s="16">
        <v>10</v>
      </c>
      <c r="E43" s="16">
        <v>10</v>
      </c>
    </row>
    <row r="44" spans="1:5" ht="15" x14ac:dyDescent="0.25">
      <c r="A44" s="8" t="s">
        <v>3</v>
      </c>
      <c r="B44" s="6" t="s">
        <v>128</v>
      </c>
      <c r="C44" s="16">
        <v>1461</v>
      </c>
      <c r="D44" s="16">
        <v>374</v>
      </c>
      <c r="E44" s="16">
        <v>374</v>
      </c>
    </row>
    <row r="45" spans="1:5" ht="15" x14ac:dyDescent="0.25">
      <c r="A45" s="33" t="s">
        <v>129</v>
      </c>
      <c r="B45" s="6" t="s">
        <v>130</v>
      </c>
      <c r="C45" s="16">
        <v>131.80000000000001</v>
      </c>
      <c r="D45" s="16">
        <v>131.80000000000001</v>
      </c>
      <c r="E45" s="16">
        <v>131.80000000000001</v>
      </c>
    </row>
    <row r="46" spans="1:5" s="23" customFormat="1" ht="15" x14ac:dyDescent="0.25">
      <c r="A46" s="33" t="s">
        <v>129</v>
      </c>
      <c r="B46" s="6" t="s">
        <v>131</v>
      </c>
      <c r="C46" s="16">
        <v>36</v>
      </c>
      <c r="D46" s="16">
        <v>36</v>
      </c>
      <c r="E46" s="16">
        <v>36</v>
      </c>
    </row>
    <row r="47" spans="1:5" s="23" customFormat="1" ht="15" x14ac:dyDescent="0.25">
      <c r="A47" s="8" t="s">
        <v>6</v>
      </c>
      <c r="B47" s="6" t="s">
        <v>132</v>
      </c>
      <c r="C47" s="16">
        <v>270</v>
      </c>
      <c r="D47" s="16">
        <v>270</v>
      </c>
      <c r="E47" s="16">
        <v>270</v>
      </c>
    </row>
    <row r="48" spans="1:5" s="23" customFormat="1" ht="15" x14ac:dyDescent="0.25">
      <c r="A48" s="8" t="s">
        <v>133</v>
      </c>
      <c r="B48" s="6" t="s">
        <v>134</v>
      </c>
      <c r="C48" s="16">
        <v>156</v>
      </c>
      <c r="D48" s="16">
        <v>156</v>
      </c>
      <c r="E48" s="16">
        <v>156</v>
      </c>
    </row>
    <row r="49" spans="1:5" s="23" customFormat="1" ht="15" x14ac:dyDescent="0.25">
      <c r="A49" s="8" t="s">
        <v>7</v>
      </c>
      <c r="B49" s="6" t="s">
        <v>135</v>
      </c>
      <c r="C49" s="16">
        <v>174</v>
      </c>
      <c r="D49" s="16">
        <v>174</v>
      </c>
      <c r="E49" s="16">
        <v>174</v>
      </c>
    </row>
    <row r="50" spans="1:5" s="23" customFormat="1" ht="0.75" customHeight="1" x14ac:dyDescent="0.25">
      <c r="A50" s="8"/>
      <c r="B50" s="6"/>
      <c r="C50" s="16"/>
      <c r="D50" s="16"/>
      <c r="E50" s="16"/>
    </row>
    <row r="51" spans="1:5" s="23" customFormat="1" ht="25.5" hidden="1" customHeight="1" x14ac:dyDescent="0.25">
      <c r="A51" s="8"/>
      <c r="B51" s="6"/>
      <c r="C51" s="16"/>
      <c r="D51" s="16"/>
      <c r="E51" s="16"/>
    </row>
    <row r="52" spans="1:5" s="23" customFormat="1" ht="15" hidden="1" x14ac:dyDescent="0.25">
      <c r="A52" s="8"/>
      <c r="B52" s="6"/>
      <c r="C52" s="16"/>
      <c r="D52" s="16"/>
      <c r="E52" s="16"/>
    </row>
    <row r="53" spans="1:5" ht="14.25" x14ac:dyDescent="0.2">
      <c r="A53" s="7" t="s">
        <v>69</v>
      </c>
      <c r="B53" s="26" t="s">
        <v>76</v>
      </c>
      <c r="C53" s="15">
        <f>C54</f>
        <v>0</v>
      </c>
      <c r="D53" s="15">
        <f t="shared" ref="D53:E53" si="4">D54</f>
        <v>0</v>
      </c>
      <c r="E53" s="15">
        <f t="shared" si="4"/>
        <v>0</v>
      </c>
    </row>
    <row r="54" spans="1:5" ht="15" x14ac:dyDescent="0.25">
      <c r="A54" s="6" t="s">
        <v>114</v>
      </c>
      <c r="B54" s="6" t="s">
        <v>106</v>
      </c>
      <c r="C54" s="16"/>
      <c r="D54" s="16"/>
      <c r="E54" s="16"/>
    </row>
    <row r="55" spans="1:5" ht="14.25" x14ac:dyDescent="0.2">
      <c r="A55" s="21" t="s">
        <v>9</v>
      </c>
      <c r="B55" s="25" t="s">
        <v>75</v>
      </c>
      <c r="C55" s="15">
        <f>C56</f>
        <v>100</v>
      </c>
      <c r="D55" s="15">
        <f>D56</f>
        <v>100</v>
      </c>
      <c r="E55" s="15">
        <f>E56</f>
        <v>100</v>
      </c>
    </row>
    <row r="56" spans="1:5" ht="30" x14ac:dyDescent="0.25">
      <c r="A56" s="8" t="s">
        <v>114</v>
      </c>
      <c r="B56" s="6" t="s">
        <v>107</v>
      </c>
      <c r="C56" s="16">
        <v>100</v>
      </c>
      <c r="D56" s="16">
        <v>100</v>
      </c>
      <c r="E56" s="16">
        <v>100</v>
      </c>
    </row>
    <row r="57" spans="1:5" ht="27" customHeight="1" x14ac:dyDescent="0.2">
      <c r="A57" s="34" t="s">
        <v>19</v>
      </c>
      <c r="B57" s="28" t="s">
        <v>77</v>
      </c>
      <c r="C57" s="15">
        <f>C58+C59</f>
        <v>229.89999999999998</v>
      </c>
      <c r="D57" s="15">
        <f>D58+D59</f>
        <v>231.39999999999998</v>
      </c>
      <c r="E57" s="15">
        <f>E58+E59</f>
        <v>238.8</v>
      </c>
    </row>
    <row r="58" spans="1:5" ht="15" x14ac:dyDescent="0.25">
      <c r="A58" s="8" t="s">
        <v>97</v>
      </c>
      <c r="B58" s="12" t="s">
        <v>54</v>
      </c>
      <c r="C58" s="16">
        <v>176.6</v>
      </c>
      <c r="D58" s="16">
        <v>177.7</v>
      </c>
      <c r="E58" s="16">
        <v>183.4</v>
      </c>
    </row>
    <row r="59" spans="1:5" ht="15" x14ac:dyDescent="0.25">
      <c r="A59" s="8" t="s">
        <v>102</v>
      </c>
      <c r="B59" s="12" t="s">
        <v>55</v>
      </c>
      <c r="C59" s="16">
        <v>53.3</v>
      </c>
      <c r="D59" s="16">
        <v>53.7</v>
      </c>
      <c r="E59" s="16">
        <v>55.4</v>
      </c>
    </row>
    <row r="60" spans="1:5" ht="42.75" x14ac:dyDescent="0.2">
      <c r="A60" s="35" t="s">
        <v>100</v>
      </c>
      <c r="B60" s="27" t="s">
        <v>78</v>
      </c>
      <c r="C60" s="15">
        <f>C61</f>
        <v>100</v>
      </c>
      <c r="D60" s="15">
        <f t="shared" ref="D60:E60" si="5">D61</f>
        <v>100</v>
      </c>
      <c r="E60" s="15">
        <f t="shared" si="5"/>
        <v>100</v>
      </c>
    </row>
    <row r="61" spans="1:5" ht="30" x14ac:dyDescent="0.25">
      <c r="A61" s="36" t="s">
        <v>101</v>
      </c>
      <c r="B61" s="6" t="s">
        <v>136</v>
      </c>
      <c r="C61" s="16">
        <v>100</v>
      </c>
      <c r="D61" s="16">
        <v>100</v>
      </c>
      <c r="E61" s="16">
        <v>100</v>
      </c>
    </row>
    <row r="62" spans="1:5" ht="15.75" customHeight="1" x14ac:dyDescent="0.2">
      <c r="A62" s="5" t="s">
        <v>91</v>
      </c>
      <c r="B62" s="26" t="s">
        <v>90</v>
      </c>
      <c r="C62" s="15">
        <f>C63</f>
        <v>2799.8</v>
      </c>
      <c r="D62" s="15">
        <f>D63</f>
        <v>2799.8</v>
      </c>
      <c r="E62" s="15">
        <f>E63</f>
        <v>2799.8</v>
      </c>
    </row>
    <row r="63" spans="1:5" ht="15" x14ac:dyDescent="0.25">
      <c r="A63" s="8" t="s">
        <v>108</v>
      </c>
      <c r="B63" s="6" t="s">
        <v>26</v>
      </c>
      <c r="C63" s="16">
        <v>2799.8</v>
      </c>
      <c r="D63" s="16">
        <v>2799.8</v>
      </c>
      <c r="E63" s="16">
        <v>2799.8</v>
      </c>
    </row>
    <row r="64" spans="1:5" ht="28.5" x14ac:dyDescent="0.2">
      <c r="A64" s="37" t="s">
        <v>99</v>
      </c>
      <c r="B64" s="27" t="s">
        <v>92</v>
      </c>
      <c r="C64" s="15">
        <f>C65</f>
        <v>200</v>
      </c>
      <c r="D64" s="15">
        <f t="shared" ref="D64:E64" si="6">D65</f>
        <v>200</v>
      </c>
      <c r="E64" s="15">
        <f t="shared" si="6"/>
        <v>200</v>
      </c>
    </row>
    <row r="65" spans="1:5" ht="60" x14ac:dyDescent="0.25">
      <c r="A65" s="38" t="s">
        <v>10</v>
      </c>
      <c r="B65" s="6" t="s">
        <v>27</v>
      </c>
      <c r="C65" s="16">
        <v>200</v>
      </c>
      <c r="D65" s="16">
        <v>200</v>
      </c>
      <c r="E65" s="16">
        <v>200</v>
      </c>
    </row>
    <row r="67" spans="1:5" ht="14.25" x14ac:dyDescent="0.2">
      <c r="A67" s="5" t="s">
        <v>98</v>
      </c>
      <c r="B67" s="26" t="s">
        <v>93</v>
      </c>
      <c r="C67" s="15">
        <f>C68+C76</f>
        <v>8112.2</v>
      </c>
      <c r="D67" s="15">
        <f t="shared" ref="D67:E67" si="7">D68+D76</f>
        <v>5731.2</v>
      </c>
      <c r="E67" s="15">
        <f t="shared" si="7"/>
        <v>5245.9</v>
      </c>
    </row>
    <row r="68" spans="1:5" ht="14.25" x14ac:dyDescent="0.2">
      <c r="A68" s="5" t="s">
        <v>11</v>
      </c>
      <c r="B68" s="26" t="s">
        <v>94</v>
      </c>
      <c r="C68" s="15">
        <f>C69+C70+C71+C72+C73</f>
        <v>7212.2</v>
      </c>
      <c r="D68" s="15">
        <f t="shared" ref="D68:E68" si="8">SUM(D69:D77)</f>
        <v>5131.2</v>
      </c>
      <c r="E68" s="15">
        <f t="shared" si="8"/>
        <v>4645.8999999999996</v>
      </c>
    </row>
    <row r="69" spans="1:5" ht="15" x14ac:dyDescent="0.25">
      <c r="A69" s="31" t="s">
        <v>113</v>
      </c>
      <c r="B69" s="6" t="s">
        <v>56</v>
      </c>
      <c r="C69" s="16">
        <v>2160</v>
      </c>
      <c r="D69" s="16">
        <v>2160</v>
      </c>
      <c r="E69" s="16">
        <v>2160</v>
      </c>
    </row>
    <row r="70" spans="1:5" ht="15" x14ac:dyDescent="0.25">
      <c r="A70" s="31" t="s">
        <v>157</v>
      </c>
      <c r="B70" s="6" t="s">
        <v>158</v>
      </c>
      <c r="C70" s="16">
        <v>500</v>
      </c>
      <c r="D70" s="16">
        <v>500</v>
      </c>
      <c r="E70" s="16">
        <v>500</v>
      </c>
    </row>
    <row r="71" spans="1:5" ht="15" x14ac:dyDescent="0.25">
      <c r="A71" s="39" t="s">
        <v>96</v>
      </c>
      <c r="B71" s="6" t="s">
        <v>57</v>
      </c>
      <c r="C71" s="16">
        <v>2012.9</v>
      </c>
      <c r="D71" s="16">
        <v>264.7</v>
      </c>
      <c r="E71" s="16">
        <v>274.5</v>
      </c>
    </row>
    <row r="72" spans="1:5" ht="15" x14ac:dyDescent="0.25">
      <c r="A72" s="8" t="s">
        <v>3</v>
      </c>
      <c r="B72" s="6" t="s">
        <v>137</v>
      </c>
      <c r="C72" s="16">
        <v>2040.7</v>
      </c>
      <c r="D72" s="16">
        <v>507.9</v>
      </c>
      <c r="E72" s="16">
        <v>12.8</v>
      </c>
    </row>
    <row r="73" spans="1:5" ht="15" x14ac:dyDescent="0.25">
      <c r="A73" s="6" t="s">
        <v>68</v>
      </c>
      <c r="B73" s="6" t="s">
        <v>138</v>
      </c>
      <c r="C73" s="16">
        <v>498.6</v>
      </c>
      <c r="D73" s="16">
        <v>498.6</v>
      </c>
      <c r="E73" s="16">
        <v>498.6</v>
      </c>
    </row>
    <row r="74" spans="1:5" ht="17.25" hidden="1" customHeight="1" x14ac:dyDescent="0.25">
      <c r="A74" s="8"/>
      <c r="B74" s="6"/>
      <c r="C74" s="16"/>
      <c r="D74" s="16"/>
      <c r="E74" s="16"/>
    </row>
    <row r="75" spans="1:5" ht="28.5" hidden="1" customHeight="1" x14ac:dyDescent="0.25">
      <c r="A75" s="8"/>
      <c r="B75" s="6"/>
      <c r="C75" s="16"/>
      <c r="D75" s="16"/>
      <c r="E75" s="16"/>
    </row>
    <row r="76" spans="1:5" ht="28.5" customHeight="1" x14ac:dyDescent="0.2">
      <c r="A76" s="5" t="s">
        <v>109</v>
      </c>
      <c r="B76" s="26" t="s">
        <v>95</v>
      </c>
      <c r="C76" s="15">
        <f>C77</f>
        <v>900</v>
      </c>
      <c r="D76" s="15">
        <f t="shared" ref="D76:E76" si="9">D77</f>
        <v>600</v>
      </c>
      <c r="E76" s="15">
        <f t="shared" si="9"/>
        <v>600</v>
      </c>
    </row>
    <row r="77" spans="1:5" ht="18" customHeight="1" x14ac:dyDescent="0.25">
      <c r="A77" s="40" t="s">
        <v>111</v>
      </c>
      <c r="B77" s="41" t="s">
        <v>66</v>
      </c>
      <c r="C77" s="16">
        <v>900</v>
      </c>
      <c r="D77" s="16">
        <v>600</v>
      </c>
      <c r="E77" s="16">
        <v>600</v>
      </c>
    </row>
    <row r="78" spans="1:5" ht="24.75" customHeight="1" x14ac:dyDescent="0.2">
      <c r="A78" s="43" t="s">
        <v>139</v>
      </c>
      <c r="B78" s="44" t="s">
        <v>140</v>
      </c>
      <c r="C78" s="45">
        <f>C79</f>
        <v>600</v>
      </c>
      <c r="D78" s="45">
        <f t="shared" ref="D78:E78" si="10">D79</f>
        <v>600</v>
      </c>
      <c r="E78" s="45">
        <f t="shared" si="10"/>
        <v>600</v>
      </c>
    </row>
    <row r="79" spans="1:5" ht="28.5" customHeight="1" x14ac:dyDescent="0.2">
      <c r="A79" s="5" t="s">
        <v>141</v>
      </c>
      <c r="B79" s="26" t="s">
        <v>142</v>
      </c>
      <c r="C79" s="45">
        <f>C80</f>
        <v>600</v>
      </c>
      <c r="D79" s="45">
        <f t="shared" ref="D79:E79" si="11">D80</f>
        <v>600</v>
      </c>
      <c r="E79" s="45">
        <f t="shared" si="11"/>
        <v>600</v>
      </c>
    </row>
    <row r="80" spans="1:5" ht="22.5" customHeight="1" x14ac:dyDescent="0.25">
      <c r="A80" s="8" t="s">
        <v>3</v>
      </c>
      <c r="B80" s="41" t="s">
        <v>143</v>
      </c>
      <c r="C80" s="16">
        <v>600</v>
      </c>
      <c r="D80" s="16">
        <v>600</v>
      </c>
      <c r="E80" s="16">
        <v>600</v>
      </c>
    </row>
    <row r="81" spans="1:5" ht="14.25" x14ac:dyDescent="0.2">
      <c r="A81" s="21" t="s">
        <v>12</v>
      </c>
      <c r="B81" s="26" t="s">
        <v>89</v>
      </c>
      <c r="C81" s="15">
        <f>C82+C84</f>
        <v>30</v>
      </c>
      <c r="D81" s="15">
        <f>D82+D84</f>
        <v>30</v>
      </c>
      <c r="E81" s="15">
        <f>E82+E84</f>
        <v>30</v>
      </c>
    </row>
    <row r="82" spans="1:5" ht="15" x14ac:dyDescent="0.25">
      <c r="A82" s="8" t="s">
        <v>8</v>
      </c>
      <c r="B82" s="6" t="s">
        <v>144</v>
      </c>
      <c r="C82" s="16">
        <v>30</v>
      </c>
      <c r="D82" s="16">
        <v>30</v>
      </c>
      <c r="E82" s="16">
        <v>30</v>
      </c>
    </row>
    <row r="83" spans="1:5" ht="0.75" customHeight="1" x14ac:dyDescent="0.25">
      <c r="A83" s="8"/>
      <c r="B83" s="6"/>
      <c r="C83" s="16"/>
      <c r="D83" s="16"/>
      <c r="E83" s="16"/>
    </row>
    <row r="84" spans="1:5" ht="15" hidden="1" x14ac:dyDescent="0.25">
      <c r="A84" s="8"/>
      <c r="B84" s="6"/>
      <c r="C84" s="16"/>
      <c r="D84" s="16"/>
      <c r="E84" s="16"/>
    </row>
    <row r="85" spans="1:5" ht="15.75" customHeight="1" x14ac:dyDescent="0.2">
      <c r="A85" s="21" t="s">
        <v>62</v>
      </c>
      <c r="B85" s="26" t="s">
        <v>85</v>
      </c>
      <c r="C85" s="15">
        <f>C86</f>
        <v>100</v>
      </c>
      <c r="D85" s="15">
        <f>D86</f>
        <v>100</v>
      </c>
      <c r="E85" s="15">
        <f>E86</f>
        <v>100</v>
      </c>
    </row>
    <row r="86" spans="1:5" ht="15" x14ac:dyDescent="0.25">
      <c r="A86" s="8" t="s">
        <v>87</v>
      </c>
      <c r="B86" s="6" t="s">
        <v>86</v>
      </c>
      <c r="C86" s="16">
        <v>100</v>
      </c>
      <c r="D86" s="16">
        <v>100</v>
      </c>
      <c r="E86" s="16">
        <v>100</v>
      </c>
    </row>
    <row r="88" spans="1:5" ht="18.75" customHeight="1" x14ac:dyDescent="0.2">
      <c r="A88" s="21" t="s">
        <v>13</v>
      </c>
      <c r="B88" s="26" t="s">
        <v>81</v>
      </c>
      <c r="C88" s="15">
        <v>0</v>
      </c>
      <c r="D88" s="15">
        <v>0</v>
      </c>
      <c r="E88" s="15">
        <f>E98</f>
        <v>0</v>
      </c>
    </row>
    <row r="90" spans="1:5" ht="14.25" x14ac:dyDescent="0.2">
      <c r="A90" s="21" t="s">
        <v>14</v>
      </c>
      <c r="B90" s="26" t="s">
        <v>80</v>
      </c>
      <c r="C90" s="15">
        <f>C91+C92</f>
        <v>100</v>
      </c>
      <c r="D90" s="15">
        <f>D91+D92</f>
        <v>100</v>
      </c>
      <c r="E90" s="15">
        <f>E91+E92</f>
        <v>100</v>
      </c>
    </row>
    <row r="91" spans="1:5" ht="15" x14ac:dyDescent="0.25">
      <c r="A91" s="8" t="s">
        <v>82</v>
      </c>
      <c r="B91" s="6" t="s">
        <v>28</v>
      </c>
      <c r="C91" s="16">
        <v>100</v>
      </c>
      <c r="D91" s="16">
        <v>100</v>
      </c>
      <c r="E91" s="16">
        <v>100</v>
      </c>
    </row>
    <row r="92" spans="1:5" ht="24.75" customHeight="1" x14ac:dyDescent="0.25">
      <c r="A92" s="8"/>
      <c r="B92" s="6"/>
      <c r="C92" s="16"/>
      <c r="D92" s="16"/>
      <c r="E92" s="16"/>
    </row>
    <row r="93" spans="1:5" ht="21.75" customHeight="1" x14ac:dyDescent="0.2">
      <c r="A93" s="21" t="s">
        <v>21</v>
      </c>
      <c r="B93" s="26" t="s">
        <v>83</v>
      </c>
      <c r="C93" s="15">
        <f>C94</f>
        <v>50</v>
      </c>
      <c r="D93" s="15">
        <f t="shared" ref="D93:E93" si="12">D94</f>
        <v>50</v>
      </c>
      <c r="E93" s="15">
        <f t="shared" si="12"/>
        <v>50</v>
      </c>
    </row>
    <row r="94" spans="1:5" ht="20.25" customHeight="1" x14ac:dyDescent="0.25">
      <c r="A94" s="8" t="s">
        <v>84</v>
      </c>
      <c r="B94" s="6" t="s">
        <v>29</v>
      </c>
      <c r="C94" s="15">
        <v>50</v>
      </c>
      <c r="D94" s="15">
        <v>50</v>
      </c>
      <c r="E94" s="15">
        <v>50</v>
      </c>
    </row>
    <row r="95" spans="1:5" ht="28.5" customHeight="1" x14ac:dyDescent="0.2">
      <c r="A95" s="21" t="s">
        <v>13</v>
      </c>
      <c r="B95" s="26"/>
      <c r="C95" s="15">
        <f>C96+C97+C98+C99</f>
        <v>5399.9</v>
      </c>
      <c r="D95" s="15">
        <f t="shared" ref="D95:E95" si="13">D96+D97+D98+D99</f>
        <v>5399.9</v>
      </c>
      <c r="E95" s="15">
        <f t="shared" si="13"/>
        <v>5399.9</v>
      </c>
    </row>
    <row r="96" spans="1:5" ht="51" customHeight="1" x14ac:dyDescent="0.25">
      <c r="A96" s="31" t="s">
        <v>120</v>
      </c>
      <c r="B96" s="41" t="s">
        <v>110</v>
      </c>
      <c r="C96" s="16">
        <v>348.4</v>
      </c>
      <c r="D96" s="16">
        <v>348.4</v>
      </c>
      <c r="E96" s="16">
        <v>348.4</v>
      </c>
    </row>
    <row r="97" spans="1:5" ht="39" customHeight="1" x14ac:dyDescent="0.25">
      <c r="A97" s="31" t="s">
        <v>121</v>
      </c>
      <c r="B97" s="41" t="s">
        <v>88</v>
      </c>
      <c r="C97" s="16">
        <v>1060.0999999999999</v>
      </c>
      <c r="D97" s="16">
        <v>1060.0999999999999</v>
      </c>
      <c r="E97" s="16">
        <v>1060.0999999999999</v>
      </c>
    </row>
    <row r="98" spans="1:5" ht="40.5" customHeight="1" x14ac:dyDescent="0.25">
      <c r="A98" s="31" t="s">
        <v>122</v>
      </c>
      <c r="B98" s="41" t="s">
        <v>58</v>
      </c>
      <c r="C98" s="17">
        <v>0</v>
      </c>
      <c r="D98" s="17">
        <v>0</v>
      </c>
      <c r="E98" s="17">
        <v>0</v>
      </c>
    </row>
    <row r="99" spans="1:5" ht="66.75" customHeight="1" x14ac:dyDescent="0.25">
      <c r="A99" s="31" t="s">
        <v>123</v>
      </c>
      <c r="B99" s="41" t="s">
        <v>30</v>
      </c>
      <c r="C99" s="17">
        <v>3991.4</v>
      </c>
      <c r="D99" s="17">
        <v>3991.4</v>
      </c>
      <c r="E99" s="17">
        <v>3991.4</v>
      </c>
    </row>
    <row r="100" spans="1:5" ht="39.75" customHeight="1" x14ac:dyDescent="0.2">
      <c r="A100" s="21" t="s">
        <v>145</v>
      </c>
      <c r="B100" s="26" t="s">
        <v>146</v>
      </c>
      <c r="C100" s="18">
        <f>C101</f>
        <v>2.5</v>
      </c>
      <c r="D100" s="18">
        <f t="shared" ref="D100:E100" si="14">D101</f>
        <v>0</v>
      </c>
      <c r="E100" s="18">
        <f t="shared" si="14"/>
        <v>0</v>
      </c>
    </row>
    <row r="101" spans="1:5" ht="46.5" customHeight="1" x14ac:dyDescent="0.25">
      <c r="A101" s="46" t="s">
        <v>147</v>
      </c>
      <c r="B101" s="41" t="s">
        <v>148</v>
      </c>
      <c r="C101" s="17">
        <v>2.5</v>
      </c>
      <c r="D101" s="17">
        <v>0</v>
      </c>
      <c r="E101" s="17">
        <v>0</v>
      </c>
    </row>
    <row r="102" spans="1:5" ht="27" customHeight="1" x14ac:dyDescent="0.2">
      <c r="A102" s="9" t="s">
        <v>20</v>
      </c>
      <c r="B102" s="7"/>
      <c r="C102" s="18"/>
      <c r="D102" s="18">
        <v>493.2</v>
      </c>
      <c r="E102" s="18">
        <v>987.3</v>
      </c>
    </row>
    <row r="103" spans="1:5" ht="11.25" customHeight="1" x14ac:dyDescent="0.25">
      <c r="A103" s="13"/>
      <c r="B103" s="13"/>
      <c r="C103" s="14"/>
      <c r="D103" s="14"/>
      <c r="E103" s="14"/>
    </row>
    <row r="104" spans="1:5" ht="15" x14ac:dyDescent="0.25">
      <c r="A104" s="10" t="s">
        <v>161</v>
      </c>
      <c r="B104" s="10" t="s">
        <v>79</v>
      </c>
      <c r="C104" s="52" t="s">
        <v>162</v>
      </c>
      <c r="D104" s="52"/>
      <c r="E104" s="11"/>
    </row>
    <row r="105" spans="1:5" ht="27" customHeight="1" x14ac:dyDescent="0.25">
      <c r="A105" s="10"/>
      <c r="B105" s="10" t="s">
        <v>149</v>
      </c>
      <c r="C105" s="51" t="s">
        <v>150</v>
      </c>
      <c r="D105" s="51"/>
      <c r="E105" s="10"/>
    </row>
    <row r="106" spans="1:5" ht="0.75" customHeight="1" x14ac:dyDescent="0.25">
      <c r="A106" s="10"/>
      <c r="B106" s="10"/>
      <c r="C106" s="11"/>
      <c r="D106" s="11"/>
      <c r="E106" s="11"/>
    </row>
    <row r="107" spans="1:5" ht="15" hidden="1" x14ac:dyDescent="0.25">
      <c r="A107" s="10"/>
      <c r="B107" s="10"/>
      <c r="C107" s="11"/>
      <c r="D107" s="11"/>
      <c r="E107" s="11"/>
    </row>
    <row r="108" spans="1:5" ht="15" x14ac:dyDescent="0.25">
      <c r="A108" s="10" t="s">
        <v>151</v>
      </c>
      <c r="B108" s="10"/>
      <c r="C108" s="11"/>
      <c r="D108" s="11"/>
      <c r="E108" s="11"/>
    </row>
    <row r="109" spans="1:5" ht="15" x14ac:dyDescent="0.25">
      <c r="A109" s="10" t="s">
        <v>152</v>
      </c>
      <c r="B109" s="10"/>
      <c r="C109" s="11"/>
      <c r="D109" s="11"/>
      <c r="E109" s="11"/>
    </row>
    <row r="110" spans="1:5" ht="1.5" customHeight="1" x14ac:dyDescent="0.25">
      <c r="A110" s="47"/>
      <c r="B110" s="47"/>
      <c r="C110" s="11"/>
      <c r="D110" s="11"/>
      <c r="E110" s="11"/>
    </row>
    <row r="111" spans="1:5" ht="15" hidden="1" x14ac:dyDescent="0.25">
      <c r="A111" s="10"/>
      <c r="B111" s="10"/>
      <c r="C111" s="11"/>
      <c r="D111" s="11"/>
      <c r="E111" s="11"/>
    </row>
    <row r="112" spans="1:5" x14ac:dyDescent="0.2">
      <c r="A112" s="1"/>
      <c r="B112" s="1"/>
    </row>
  </sheetData>
  <mergeCells count="5">
    <mergeCell ref="A110:B110"/>
    <mergeCell ref="A3:B3"/>
    <mergeCell ref="A1:E2"/>
    <mergeCell ref="C104:D104"/>
    <mergeCell ref="C105:D105"/>
  </mergeCells>
  <phoneticPr fontId="3" type="noConversion"/>
  <pageMargins left="0.70866141732283472" right="0.35433070866141736" top="0.6692913385826772" bottom="0.39370078740157483" header="0.15748031496062992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IntelUser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kirilss</cp:lastModifiedBy>
  <cp:lastPrinted>2019-11-20T05:02:03Z</cp:lastPrinted>
  <dcterms:created xsi:type="dcterms:W3CDTF">2010-08-12T03:06:32Z</dcterms:created>
  <dcterms:modified xsi:type="dcterms:W3CDTF">2019-11-20T05:02:51Z</dcterms:modified>
</cp:coreProperties>
</file>