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45" activeTab="0"/>
  </bookViews>
  <sheets>
    <sheet name="Лист1" sheetId="1" r:id="rId1"/>
    <sheet name="221" sheetId="2" r:id="rId2"/>
    <sheet name="223" sheetId="3" r:id="rId3"/>
    <sheet name="Лист4" sheetId="4" r:id="rId4"/>
  </sheets>
  <definedNames>
    <definedName name="_xlnm.Print_Area" localSheetId="0">'Лист1'!$A$2:$E$163</definedName>
  </definedNames>
  <calcPr fullCalcOnLoad="1"/>
</workbook>
</file>

<file path=xl/comments2.xml><?xml version="1.0" encoding="utf-8"?>
<comments xmlns="http://schemas.openxmlformats.org/spreadsheetml/2006/main">
  <authors>
    <author>1</author>
  </authors>
  <commentList>
    <comment ref="D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<sst xmlns="http://schemas.openxmlformats.org/spreadsheetml/2006/main" count="315" uniqueCount="257">
  <si>
    <t>Классификация</t>
  </si>
  <si>
    <t>РАСХОДЫ</t>
  </si>
  <si>
    <t xml:space="preserve">Глава СП </t>
  </si>
  <si>
    <t>Раздел 0102</t>
  </si>
  <si>
    <t>Заработная плата</t>
  </si>
  <si>
    <t>Начисления на ФОТ</t>
  </si>
  <si>
    <t>Раздел 0104</t>
  </si>
  <si>
    <t>Прочие выплаты</t>
  </si>
  <si>
    <t>Услуги связи</t>
  </si>
  <si>
    <t>Услуги по содержанию имущества</t>
  </si>
  <si>
    <t>Прочие услуги</t>
  </si>
  <si>
    <t>Коммунальные услуги</t>
  </si>
  <si>
    <t>Холодная вода</t>
  </si>
  <si>
    <t>Электроэнергия</t>
  </si>
  <si>
    <t>Водоотведение</t>
  </si>
  <si>
    <t>Содержание в чистоте имущества</t>
  </si>
  <si>
    <t>Текущий ремонт</t>
  </si>
  <si>
    <t>Техобслуживание</t>
  </si>
  <si>
    <t>Тепло</t>
  </si>
  <si>
    <t>Услуги по страхованию</t>
  </si>
  <si>
    <t>Услуги в области информационных технологий</t>
  </si>
  <si>
    <t>Типографские работы и услуги</t>
  </si>
  <si>
    <t>Иные работы и услуги</t>
  </si>
  <si>
    <t>Прочие расходы</t>
  </si>
  <si>
    <t>Уплата штрафов</t>
  </si>
  <si>
    <t>Иные  расходы</t>
  </si>
  <si>
    <t>Увеличение стоимости основных средств</t>
  </si>
  <si>
    <t>Увеличение стоимости материальных запасов</t>
  </si>
  <si>
    <t>Транспортные услуги</t>
  </si>
  <si>
    <t>Резервные фонды</t>
  </si>
  <si>
    <t>Иные расходы,относящиеся к прочим</t>
  </si>
  <si>
    <t>Раздел 0412</t>
  </si>
  <si>
    <t>Услуги по разработке схем территориального планирования,градостроительных и технических регламентов,градостроительное зонирование,планировка территорий</t>
  </si>
  <si>
    <t>Благоустройство</t>
  </si>
  <si>
    <t>Жилищное хозяйство</t>
  </si>
  <si>
    <t>Коммунальное хозяйство</t>
  </si>
  <si>
    <t>\0502\791\</t>
  </si>
  <si>
    <t>0501\791\</t>
  </si>
  <si>
    <t>\0503\791\</t>
  </si>
  <si>
    <t>Прочие мероприятия по благоустройству</t>
  </si>
  <si>
    <t>Молодежная политика</t>
  </si>
  <si>
    <t>Уплата иных налогов</t>
  </si>
  <si>
    <t>Уплата налогов, входящих в группу налога на имущество</t>
  </si>
  <si>
    <t>Раздел 0500</t>
  </si>
  <si>
    <t>Межбюджетные трансферты</t>
  </si>
  <si>
    <t>Пособия</t>
  </si>
  <si>
    <t>\0111\791\</t>
  </si>
  <si>
    <t>Физическая культура</t>
  </si>
  <si>
    <t>Выполнение функций органами местного самоуправления</t>
  </si>
  <si>
    <t>\1403\791\</t>
  </si>
  <si>
    <t>Раздел 0409 "Дорожное хозяйство"</t>
  </si>
  <si>
    <t>Текущий ремонт оргтехники</t>
  </si>
  <si>
    <t>Прочие расходы (Призы на праздничные мероприятия)</t>
  </si>
  <si>
    <t>\1010200000\182\0000\110 \</t>
  </si>
  <si>
    <t>\1050300001\182\0000\110 \</t>
  </si>
  <si>
    <t>Налог на имущество физических лиц</t>
  </si>
  <si>
    <t>Государственная пошлина</t>
  </si>
  <si>
    <t>\1080402001\791\0000\110 \</t>
  </si>
  <si>
    <t xml:space="preserve">Доходы, получаемые в виде арендной платы за земельные участки  </t>
  </si>
  <si>
    <t>Доходы от сдачи в аренду имущества</t>
  </si>
  <si>
    <t>Доходы от продажи земельных участков</t>
  </si>
  <si>
    <t xml:space="preserve">Прочие неналоговые доходы </t>
  </si>
  <si>
    <t>\1170505010\791\0000\180 \</t>
  </si>
  <si>
    <t>\2020100110\791\0000\151\</t>
  </si>
  <si>
    <t>Субвенции бюджетам поселений на осуществление первичного воинского учета на территориях где отсутствует военные комиссариаты</t>
  </si>
  <si>
    <t>\2020301510\791\0000\151\</t>
  </si>
  <si>
    <t>\1060103010\182\0000\110</t>
  </si>
  <si>
    <t>\1130199510\791\0000130</t>
  </si>
  <si>
    <t>\1110501310\763\0000\120 \</t>
  </si>
  <si>
    <t>\1140601310\763\0000\430 \</t>
  </si>
  <si>
    <t>Доходы</t>
  </si>
  <si>
    <t>Закупка товаров,работ и услуг в сфере ИКТ</t>
  </si>
  <si>
    <t>Оплата услуг потребления электроэнергии</t>
  </si>
  <si>
    <t>Осуществление первичного воинского учета на территориях, где отсутствуют военные комиссариаты</t>
  </si>
  <si>
    <t>Условно утвержденные расходы</t>
  </si>
  <si>
    <t>Межбюджетные трансферты из бюджетов поселений бюджету муниципального района и из  бюджета муниципального района бюджетам поселений в соответствии с заключенными соглашениями</t>
  </si>
  <si>
    <t>Горячая вода</t>
  </si>
  <si>
    <t xml:space="preserve">Капитальный ремонт </t>
  </si>
  <si>
    <t>Проектно-изыскат.работы</t>
  </si>
  <si>
    <t>Содержание мест захоронения</t>
  </si>
  <si>
    <t>Другие расходы</t>
  </si>
  <si>
    <t>Доходы от оказания платных услуг (нотариальный тариф)</t>
  </si>
  <si>
    <t>Другие расходы по содержанию имущества</t>
  </si>
  <si>
    <t>0412\791\3400303\244\226.3\</t>
  </si>
  <si>
    <t>\1202\791\</t>
  </si>
  <si>
    <t>Средства массовой информации</t>
  </si>
  <si>
    <t xml:space="preserve">Текущий ремонт </t>
  </si>
  <si>
    <r>
      <t>Средства РБ</t>
    </r>
    <r>
      <rPr>
        <sz val="10"/>
        <rFont val="Times New Roman"/>
        <family val="1"/>
      </rPr>
      <t xml:space="preserve"> -Текущий ремонт</t>
    </r>
  </si>
  <si>
    <r>
      <t>Средства РБ</t>
    </r>
    <r>
      <rPr>
        <sz val="10"/>
        <rFont val="Times New Roman"/>
        <family val="1"/>
      </rPr>
      <t xml:space="preserve"> -Увеличение стоимости основных средств</t>
    </r>
  </si>
  <si>
    <t>Медицинские услуги</t>
  </si>
  <si>
    <t>Проведение выборов</t>
  </si>
  <si>
    <t>\0107\</t>
  </si>
  <si>
    <t>\0503\791\0640\244\225\</t>
  </si>
  <si>
    <t>\0503\791\0605\244\</t>
  </si>
  <si>
    <t>\0102\791\0203\121\211\</t>
  </si>
  <si>
    <t>\0102\791\0203\121\213\</t>
  </si>
  <si>
    <t>\0104\791\0204\121\211\</t>
  </si>
  <si>
    <t>\0104\791\0204\122\212\</t>
  </si>
  <si>
    <t>\0104\791\0204\121\213\</t>
  </si>
  <si>
    <t>0104\791\0204\242\\\\\\  \</t>
  </si>
  <si>
    <t>\0104\791\0204\242\221\</t>
  </si>
  <si>
    <t>\0104\791\0204\242\225.2\</t>
  </si>
  <si>
    <t>\0104\791\0204\242\225.6\</t>
  </si>
  <si>
    <t>\0104\791\0204\242\226.7\</t>
  </si>
  <si>
    <t>\0104\791\0204\242\310.2\</t>
  </si>
  <si>
    <t>\0104\791\0204\242\340.3\</t>
  </si>
  <si>
    <r>
      <t>\0104\791\0204\</t>
    </r>
    <r>
      <rPr>
        <b/>
        <sz val="10"/>
        <rFont val="Times New Roman"/>
        <family val="1"/>
      </rPr>
      <t>244</t>
    </r>
    <r>
      <rPr>
        <sz val="10"/>
        <rFont val="Times New Roman"/>
        <family val="1"/>
      </rPr>
      <t>\222\</t>
    </r>
  </si>
  <si>
    <t>\0104\791\0204\\223\</t>
  </si>
  <si>
    <t>\0104\791\0204\244\223.1\</t>
  </si>
  <si>
    <t>\0104\791\0204\244\223.3\</t>
  </si>
  <si>
    <t>\0104\791\0204\244\223.4\</t>
  </si>
  <si>
    <t>\0104\791\0204\244\223.6\</t>
  </si>
  <si>
    <t>\0104\791\0204\244\223.7\</t>
  </si>
  <si>
    <t>\0104\791\0204\\225\</t>
  </si>
  <si>
    <t>\0104\791\0204\244\225.1\</t>
  </si>
  <si>
    <t>\0104\791\0204\244\225.2\</t>
  </si>
  <si>
    <t>\0104\791\0204\243\225.3\</t>
  </si>
  <si>
    <t>\0104\791\0204\244\225.6\</t>
  </si>
  <si>
    <t>\0104\791\0204\244\226.6\</t>
  </si>
  <si>
    <t>\0104\791\0204\244\226.8\</t>
  </si>
  <si>
    <t>\0104\791\0204\244\226.9\</t>
  </si>
  <si>
    <t>\0104\791\0204\244\226.10\</t>
  </si>
  <si>
    <t>\0104\791\0204\244\262\</t>
  </si>
  <si>
    <t>\0104\791\0204\\\290</t>
  </si>
  <si>
    <t>\0104\791\0204\851\290.1.1.\</t>
  </si>
  <si>
    <t>\0104\791\0204\852\290.1.2.\</t>
  </si>
  <si>
    <t>\0104\791\0204\852\290.1.3\</t>
  </si>
  <si>
    <t>\0104\791\0204\852\290.8\</t>
  </si>
  <si>
    <t>\0104\791\0204\244\310.2\</t>
  </si>
  <si>
    <t>\0104\791\0204\244\340.3\</t>
  </si>
  <si>
    <t>\0111\791\0705\870\290.8\</t>
  </si>
  <si>
    <t>\0203\791\5118\121\211</t>
  </si>
  <si>
    <t>\0203\791\5118\121\213</t>
  </si>
  <si>
    <t>\0203\791\5118\242\221</t>
  </si>
  <si>
    <t>\0203\791\5118\244\222</t>
  </si>
  <si>
    <t>\0203\791\5118\244\223.1</t>
  </si>
  <si>
    <t>\0203\791\5118\244\223.6</t>
  </si>
  <si>
    <t>\0104\791\5118\242\225.2\</t>
  </si>
  <si>
    <t>\0104\791\5118\242\225.6\</t>
  </si>
  <si>
    <t>\0203\791\5118\244\340.3</t>
  </si>
  <si>
    <t>\0409\791\0315\244\225.1\</t>
  </si>
  <si>
    <t>\0409\791\0315\244\226.3\</t>
  </si>
  <si>
    <t>\0409\791\0315\244\225.2\</t>
  </si>
  <si>
    <t>\0409\7910\0315\244\225.6\</t>
  </si>
  <si>
    <t>\0502\791\0356\244\223.6\</t>
  </si>
  <si>
    <t>\0502\791\0356\243\225.2\</t>
  </si>
  <si>
    <t>\0503\791\0640\244\225.1</t>
  </si>
  <si>
    <t>\0503\791\0640\244\225.2</t>
  </si>
  <si>
    <t>\0503\791\0605\244\222</t>
  </si>
  <si>
    <t>\0503\791\0605\244\223.6</t>
  </si>
  <si>
    <t>\0503\791\0605\244\225.1</t>
  </si>
  <si>
    <t>\0503\791\0605\244\225.2</t>
  </si>
  <si>
    <t>\0503\791\0605\244\225.6</t>
  </si>
  <si>
    <t>\0503\791\0605\244\226.3</t>
  </si>
  <si>
    <t>\0503\791\0605\244\226.10</t>
  </si>
  <si>
    <t>\0503\7910605\244\310.2</t>
  </si>
  <si>
    <t>\0503\791\0605\244\340.3</t>
  </si>
  <si>
    <t>\0707\791\4311\244\222</t>
  </si>
  <si>
    <t>\0707\791\4311\244\226.10\</t>
  </si>
  <si>
    <t>\0707\791\4311\244\290.8\</t>
  </si>
  <si>
    <t>\1202\791\6445\244\226.10\</t>
  </si>
  <si>
    <t>\1403\791\7400\540\\251\</t>
  </si>
  <si>
    <t>Целевая программа"Снижение рисков"</t>
  </si>
  <si>
    <t>\0309\791\22\1\2191\244\340.3</t>
  </si>
  <si>
    <t>Целевая программа"Энергосбережение"</t>
  </si>
  <si>
    <t>\0501\791\22\1\0353\ФЗ131-03_103\РП-А-1300\\\</t>
  </si>
  <si>
    <t>\0501\791\22\1\0353\810\242\ФЗ131-03_103\РП-А-1300\\\</t>
  </si>
  <si>
    <t>\0503\791\22\1\0605\ФЗ131-03_103\РП-А-1300\\\</t>
  </si>
  <si>
    <t>\0113\791\22\1\2470\244\310.2</t>
  </si>
  <si>
    <t>\0113\791\22\1\2470\244\340.3</t>
  </si>
  <si>
    <t>\0104\791\0204\244\226\</t>
  </si>
  <si>
    <t xml:space="preserve">Земельный налог  </t>
  </si>
  <si>
    <t>\1060600000\182\0000\110</t>
  </si>
  <si>
    <t>Дотации бюджетам поселений</t>
  </si>
  <si>
    <t>\2020499910\791\7502\151 \</t>
  </si>
  <si>
    <t>Межбюджетные трансферты, передаваемые из бюджета МР в бюджеты сельских поселений</t>
  </si>
  <si>
    <t>\2020905410\791\7301\151\</t>
  </si>
  <si>
    <t>Межбюджетные трансферты для финансирования мероприятий по благоустройству территорий населенных пунктов и осуществлению дорожной деятеьности в границах  сельских поселений</t>
  </si>
  <si>
    <t>Земельный налог  юр.лиц</t>
  </si>
  <si>
    <t>Земельный налог физ.лиц</t>
  </si>
  <si>
    <t>НДФЛ (2%)</t>
  </si>
  <si>
    <t>ЕСХН (30%)</t>
  </si>
  <si>
    <t>\0203\791\5118\242\225.6</t>
  </si>
  <si>
    <r>
      <t>\0104\791\0204\</t>
    </r>
    <r>
      <rPr>
        <b/>
        <sz val="10"/>
        <rFont val="Times New Roman"/>
        <family val="1"/>
      </rPr>
      <t>244</t>
    </r>
    <r>
      <rPr>
        <sz val="10"/>
        <rFont val="Times New Roman"/>
        <family val="1"/>
      </rPr>
      <t>\221\</t>
    </r>
  </si>
  <si>
    <t>0104\791\0204\244\\\\\\  \</t>
  </si>
  <si>
    <t>Закупка товаров,работ и услуг</t>
  </si>
  <si>
    <t>Собственные доходы</t>
  </si>
  <si>
    <t>0501\791\0361\244\225.6\</t>
  </si>
  <si>
    <t xml:space="preserve">Взнос за Капитальный ремонт неприватиз.жилья </t>
  </si>
  <si>
    <t>0501\791\0352\244\226.10\</t>
  </si>
  <si>
    <t>\1101\791\4187\244\222</t>
  </si>
  <si>
    <t xml:space="preserve">Прочие услуги </t>
  </si>
  <si>
    <t>\1060603310\182\0000\110</t>
  </si>
  <si>
    <t>\1060604310\182\0000\110</t>
  </si>
  <si>
    <t>\1110503510\706\0000\120 \</t>
  </si>
  <si>
    <t>Монтажные работы</t>
  </si>
  <si>
    <t>\0104\791\0204\244\226.4\</t>
  </si>
  <si>
    <t>0412\791\2210333\244\226.10\</t>
  </si>
  <si>
    <t>\0502\791\0356\244\226.4\</t>
  </si>
  <si>
    <t>\0503\791\0640\244\340.3</t>
  </si>
  <si>
    <t>\0502\791\0356\244\226.10\</t>
  </si>
  <si>
    <t>\0502\791\0356\244\310.2\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</si>
  <si>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</si>
  <si>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Поступления от других бюджетов бюджетной системы Российской Федерации</t>
  </si>
  <si>
    <t>\2020401400\\\ \</t>
  </si>
  <si>
    <t xml:space="preserve"> \2020401410\700\0000\151 013-1112\ </t>
  </si>
  <si>
    <t>Доходы от сдачи в аренду имущества, составляющего казну поселений ( за исключением земельных участков)</t>
  </si>
  <si>
    <t>\1110507510\706\0000\120 \</t>
  </si>
  <si>
    <t>\0309\791\22\1\2191\244\310.2</t>
  </si>
  <si>
    <t>\1101\791\4187\244\290.7</t>
  </si>
  <si>
    <t>Н.А. Келлер</t>
  </si>
  <si>
    <t>Ведущий бухгалтер</t>
  </si>
  <si>
    <t>М.В. Ямалиева</t>
  </si>
  <si>
    <t>Средства МР- Текущий ремонт</t>
  </si>
  <si>
    <t>Раздел 0113</t>
  </si>
  <si>
    <t>\0113\791\</t>
  </si>
  <si>
    <t>Бухгалтерское обслуживание</t>
  </si>
  <si>
    <t>Мероприятия по профилактике терроризма и экстремизма</t>
  </si>
  <si>
    <t xml:space="preserve">  2019 год</t>
  </si>
  <si>
    <t>Средства МР- Содержание дорог</t>
  </si>
  <si>
    <t>2018 год</t>
  </si>
  <si>
    <t xml:space="preserve">  2020 год</t>
  </si>
  <si>
    <t>\0503\791\0605\244\226.4</t>
  </si>
  <si>
    <t>\0103010010\791\0000\810\</t>
  </si>
  <si>
    <t>\1301\791\06530\730\231</t>
  </si>
  <si>
    <t>Тариф</t>
  </si>
  <si>
    <t>Кол-во</t>
  </si>
  <si>
    <t>Сумма</t>
  </si>
  <si>
    <t xml:space="preserve">Наименование </t>
  </si>
  <si>
    <t>Наименование</t>
  </si>
  <si>
    <t>Услуги интернет</t>
  </si>
  <si>
    <t>Кол-во месяцев</t>
  </si>
  <si>
    <t>Услуги местной связи</t>
  </si>
  <si>
    <t>Кол-во телефонов</t>
  </si>
  <si>
    <t>Услуги междугородной связи</t>
  </si>
  <si>
    <t>Конверты</t>
  </si>
  <si>
    <t>Тариф (цена)</t>
  </si>
  <si>
    <t>Открытки</t>
  </si>
  <si>
    <t>Итого:</t>
  </si>
  <si>
    <t>Теплоэнергия</t>
  </si>
  <si>
    <t>Холодное водоснабжение</t>
  </si>
  <si>
    <t>Погашение кредитов от других бюджетов бюджетной системы РФ бюджетам сельских поселений в валюте РФ</t>
  </si>
  <si>
    <t>Погашение % по кредитам от других бюджетов бюджетной системы РФ бюджетам сельских поселений в валюте РФ</t>
  </si>
  <si>
    <t>Исп.М.В. Ямалиева</t>
  </si>
  <si>
    <t>Тел.:270-37-16</t>
  </si>
  <si>
    <t>Раздел 0314</t>
  </si>
  <si>
    <t>\0314\791\</t>
  </si>
  <si>
    <t>\0314\791\22\1\2470\ФЗ131-03_121\15019\\\</t>
  </si>
  <si>
    <t>\0314\791\22\1\2470\244\290.8</t>
  </si>
  <si>
    <t>\0203\791\</t>
  </si>
  <si>
    <t>\0309\791\</t>
  </si>
  <si>
    <t>\0707\791\</t>
  </si>
  <si>
    <t>\1101\791\</t>
  </si>
  <si>
    <t>Роспись бюджета на 2018 год и на плановый период 2019 и 2020 годов сельского поселения Кирилловский сельсовет муниципального района Уфимский район Республики Башкортостан</t>
  </si>
  <si>
    <r>
      <rPr>
        <b/>
        <sz val="10"/>
        <rFont val="Times New Roman"/>
        <family val="1"/>
      </rPr>
      <t>Средства РБ-</t>
    </r>
    <r>
      <rPr>
        <sz val="10"/>
        <rFont val="Times New Roman"/>
        <family val="1"/>
      </rPr>
      <t>Услуги по содержанию имущества</t>
    </r>
  </si>
  <si>
    <t>\0113\791\22\1\02990\244\226.10</t>
  </si>
  <si>
    <t>\0314\791\22\1\2470\244\340.3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</si>
</sst>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53">
    <font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left" vertical="center" shrinkToFit="1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" fontId="4" fillId="0" borderId="0" xfId="0" applyNumberFormat="1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8" fillId="0" borderId="10" xfId="0" applyFont="1" applyBorder="1" applyAlignment="1">
      <alignment wrapText="1"/>
    </xf>
    <xf numFmtId="0" fontId="51" fillId="0" borderId="10" xfId="0" applyFont="1" applyBorder="1" applyAlignment="1">
      <alignment horizontal="left" vertical="top" wrapText="1"/>
    </xf>
    <xf numFmtId="49" fontId="51" fillId="0" borderId="10" xfId="0" applyNumberFormat="1" applyFont="1" applyBorder="1" applyAlignment="1">
      <alignment horizontal="left" vertical="center" shrinkToFit="1"/>
    </xf>
    <xf numFmtId="0" fontId="0" fillId="0" borderId="0" xfId="0" applyNumberFormat="1" applyAlignment="1">
      <alignment/>
    </xf>
    <xf numFmtId="1" fontId="4" fillId="32" borderId="11" xfId="0" applyNumberFormat="1" applyFont="1" applyFill="1" applyBorder="1" applyAlignment="1">
      <alignment/>
    </xf>
    <xf numFmtId="1" fontId="7" fillId="32" borderId="11" xfId="0" applyNumberFormat="1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4" fillId="32" borderId="10" xfId="0" applyFont="1" applyFill="1" applyBorder="1" applyAlignment="1">
      <alignment/>
    </xf>
    <xf numFmtId="164" fontId="3" fillId="32" borderId="10" xfId="0" applyNumberFormat="1" applyFont="1" applyFill="1" applyBorder="1" applyAlignment="1">
      <alignment horizontal="center" vertical="center" wrapText="1"/>
    </xf>
    <xf numFmtId="164" fontId="3" fillId="32" borderId="10" xfId="0" applyNumberFormat="1" applyFont="1" applyFill="1" applyBorder="1" applyAlignment="1">
      <alignment vertical="center" wrapText="1"/>
    </xf>
    <xf numFmtId="164" fontId="7" fillId="33" borderId="10" xfId="0" applyNumberFormat="1" applyFont="1" applyFill="1" applyBorder="1" applyAlignment="1">
      <alignment/>
    </xf>
    <xf numFmtId="164" fontId="7" fillId="34" borderId="10" xfId="0" applyNumberFormat="1" applyFont="1" applyFill="1" applyBorder="1" applyAlignment="1">
      <alignment/>
    </xf>
    <xf numFmtId="164" fontId="4" fillId="32" borderId="10" xfId="0" applyNumberFormat="1" applyFont="1" applyFill="1" applyBorder="1" applyAlignment="1">
      <alignment/>
    </xf>
    <xf numFmtId="164" fontId="4" fillId="35" borderId="10" xfId="0" applyNumberFormat="1" applyFont="1" applyFill="1" applyBorder="1" applyAlignment="1">
      <alignment/>
    </xf>
    <xf numFmtId="164" fontId="7" fillId="32" borderId="10" xfId="0" applyNumberFormat="1" applyFont="1" applyFill="1" applyBorder="1" applyAlignment="1">
      <alignment/>
    </xf>
    <xf numFmtId="164" fontId="7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34" borderId="10" xfId="0" applyNumberFormat="1" applyFont="1" applyFill="1" applyBorder="1" applyAlignment="1">
      <alignment/>
    </xf>
    <xf numFmtId="164" fontId="7" fillId="36" borderId="10" xfId="0" applyNumberFormat="1" applyFont="1" applyFill="1" applyBorder="1" applyAlignment="1">
      <alignment/>
    </xf>
    <xf numFmtId="164" fontId="8" fillId="34" borderId="10" xfId="0" applyNumberFormat="1" applyFont="1" applyFill="1" applyBorder="1" applyAlignment="1">
      <alignment/>
    </xf>
    <xf numFmtId="164" fontId="6" fillId="32" borderId="10" xfId="0" applyNumberFormat="1" applyFont="1" applyFill="1" applyBorder="1" applyAlignment="1">
      <alignment/>
    </xf>
    <xf numFmtId="164" fontId="6" fillId="0" borderId="10" xfId="0" applyNumberFormat="1" applyFont="1" applyBorder="1" applyAlignment="1">
      <alignment/>
    </xf>
    <xf numFmtId="164" fontId="4" fillId="32" borderId="10" xfId="0" applyNumberFormat="1" applyFont="1" applyFill="1" applyBorder="1" applyAlignment="1">
      <alignment wrapText="1"/>
    </xf>
    <xf numFmtId="164" fontId="7" fillId="32" borderId="10" xfId="0" applyNumberFormat="1" applyFont="1" applyFill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Border="1" applyAlignment="1">
      <alignment/>
    </xf>
    <xf numFmtId="2" fontId="1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49" fontId="10" fillId="0" borderId="0" xfId="0" applyNumberFormat="1" applyFont="1" applyAlignment="1">
      <alignment horizontal="right" vertical="center" shrinkToFit="1"/>
    </xf>
    <xf numFmtId="0" fontId="11" fillId="0" borderId="0" xfId="0" applyFont="1" applyAlignment="1">
      <alignment horizontal="right" vertical="center" shrinkToFi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"/>
  <sheetViews>
    <sheetView tabSelected="1" view="pageBreakPreview" zoomScaleSheetLayoutView="100" workbookViewId="0" topLeftCell="A17">
      <selection activeCell="E57" sqref="E57"/>
    </sheetView>
  </sheetViews>
  <sheetFormatPr defaultColWidth="9.00390625" defaultRowHeight="12.75"/>
  <cols>
    <col min="1" max="1" width="36.00390625" style="0" customWidth="1"/>
    <col min="2" max="2" width="31.375" style="0" customWidth="1"/>
    <col min="3" max="3" width="13.125" style="0" customWidth="1"/>
    <col min="4" max="5" width="13.875" style="0" customWidth="1"/>
  </cols>
  <sheetData>
    <row r="1" spans="1:5" ht="2.25" customHeight="1" hidden="1">
      <c r="A1" s="69" t="s">
        <v>253</v>
      </c>
      <c r="B1" s="70"/>
      <c r="C1" s="70"/>
      <c r="D1" s="70"/>
      <c r="E1" s="70"/>
    </row>
    <row r="2" spans="1:5" ht="13.5" customHeight="1">
      <c r="A2" s="70"/>
      <c r="B2" s="70"/>
      <c r="C2" s="70"/>
      <c r="D2" s="70"/>
      <c r="E2" s="70"/>
    </row>
    <row r="3" spans="1:5" ht="12" customHeight="1">
      <c r="A3" s="70"/>
      <c r="B3" s="70"/>
      <c r="C3" s="70"/>
      <c r="D3" s="70"/>
      <c r="E3" s="70"/>
    </row>
    <row r="4" spans="1:5" ht="12.75" customHeight="1">
      <c r="A4" s="70"/>
      <c r="B4" s="70"/>
      <c r="C4" s="70"/>
      <c r="D4" s="70"/>
      <c r="E4" s="70"/>
    </row>
    <row r="5" spans="1:5" ht="8.25" customHeight="1">
      <c r="A5" s="70"/>
      <c r="B5" s="70"/>
      <c r="C5" s="70"/>
      <c r="D5" s="70"/>
      <c r="E5" s="70"/>
    </row>
    <row r="6" spans="1:2" ht="12.75" customHeight="1">
      <c r="A6" s="67"/>
      <c r="B6" s="68"/>
    </row>
    <row r="7" spans="1:5" ht="30" customHeight="1">
      <c r="A7" s="1"/>
      <c r="B7" s="1" t="s">
        <v>0</v>
      </c>
      <c r="C7" s="21" t="s">
        <v>220</v>
      </c>
      <c r="D7" s="22" t="s">
        <v>218</v>
      </c>
      <c r="E7" s="22" t="s">
        <v>221</v>
      </c>
    </row>
    <row r="8" spans="1:5" ht="24" customHeight="1">
      <c r="A8" s="21" t="s">
        <v>70</v>
      </c>
      <c r="B8" s="1"/>
      <c r="C8" s="56">
        <f>C10+C12+C13+C16+C18+C19+C20+C25+C27+C28+C24</f>
        <v>28737.9</v>
      </c>
      <c r="D8" s="56">
        <f>D10+D12+D13+D16+D18+D19+D20+D25+D27+D28+D24</f>
        <v>29018</v>
      </c>
      <c r="E8" s="56">
        <f>E10+E12+E13+E16+E18+E19+E20+E25+E27+E28+E24</f>
        <v>29302.2</v>
      </c>
    </row>
    <row r="9" spans="1:5" ht="24" customHeight="1">
      <c r="A9" s="21" t="s">
        <v>186</v>
      </c>
      <c r="B9" s="1"/>
      <c r="C9" s="23">
        <v>0</v>
      </c>
      <c r="D9" s="23">
        <v>0</v>
      </c>
      <c r="E9" s="23">
        <v>0</v>
      </c>
    </row>
    <row r="10" spans="1:5" ht="30" customHeight="1">
      <c r="A10" s="5" t="s">
        <v>180</v>
      </c>
      <c r="B10" s="6" t="s">
        <v>53</v>
      </c>
      <c r="C10" s="39">
        <v>141</v>
      </c>
      <c r="D10" s="40">
        <v>146</v>
      </c>
      <c r="E10" s="40">
        <v>152</v>
      </c>
    </row>
    <row r="11" spans="1:5" ht="34.5" customHeight="1">
      <c r="A11" s="5" t="s">
        <v>181</v>
      </c>
      <c r="B11" s="6" t="s">
        <v>54</v>
      </c>
      <c r="C11" s="39"/>
      <c r="D11" s="40"/>
      <c r="E11" s="40"/>
    </row>
    <row r="12" spans="1:5" ht="36" customHeight="1">
      <c r="A12" s="5" t="s">
        <v>55</v>
      </c>
      <c r="B12" s="6" t="s">
        <v>66</v>
      </c>
      <c r="C12" s="39">
        <v>742</v>
      </c>
      <c r="D12" s="40">
        <v>757</v>
      </c>
      <c r="E12" s="40">
        <v>771</v>
      </c>
    </row>
    <row r="13" spans="1:5" ht="31.5" customHeight="1">
      <c r="A13" s="5" t="s">
        <v>171</v>
      </c>
      <c r="B13" s="6" t="s">
        <v>172</v>
      </c>
      <c r="C13" s="39">
        <f>C14+C15</f>
        <v>25675</v>
      </c>
      <c r="D13" s="39">
        <f>D14+D15</f>
        <v>25933</v>
      </c>
      <c r="E13" s="39">
        <f>E14+E15</f>
        <v>26190</v>
      </c>
    </row>
    <row r="14" spans="1:5" ht="31.5" customHeight="1">
      <c r="A14" s="5" t="s">
        <v>178</v>
      </c>
      <c r="B14" s="6" t="s">
        <v>192</v>
      </c>
      <c r="C14" s="39">
        <v>21900</v>
      </c>
      <c r="D14" s="40">
        <v>22120</v>
      </c>
      <c r="E14" s="40">
        <v>22340</v>
      </c>
    </row>
    <row r="15" spans="1:5" ht="31.5" customHeight="1">
      <c r="A15" s="5" t="s">
        <v>179</v>
      </c>
      <c r="B15" s="6" t="s">
        <v>193</v>
      </c>
      <c r="C15" s="39">
        <v>3775</v>
      </c>
      <c r="D15" s="40">
        <v>3813</v>
      </c>
      <c r="E15" s="40">
        <v>3850</v>
      </c>
    </row>
    <row r="16" spans="1:5" ht="28.5" customHeight="1">
      <c r="A16" s="5" t="s">
        <v>56</v>
      </c>
      <c r="B16" s="6" t="s">
        <v>57</v>
      </c>
      <c r="C16" s="39">
        <v>8</v>
      </c>
      <c r="D16" s="40">
        <v>8</v>
      </c>
      <c r="E16" s="40">
        <v>8</v>
      </c>
    </row>
    <row r="17" spans="1:5" ht="46.5" customHeight="1">
      <c r="A17" s="5" t="s">
        <v>58</v>
      </c>
      <c r="B17" s="6" t="s">
        <v>68</v>
      </c>
      <c r="C17" s="39">
        <v>0</v>
      </c>
      <c r="D17" s="40">
        <v>0</v>
      </c>
      <c r="E17" s="40">
        <v>0</v>
      </c>
    </row>
    <row r="18" spans="1:5" ht="31.5" customHeight="1">
      <c r="A18" s="5" t="s">
        <v>59</v>
      </c>
      <c r="B18" s="6" t="s">
        <v>194</v>
      </c>
      <c r="C18" s="39">
        <v>254</v>
      </c>
      <c r="D18" s="40">
        <v>254</v>
      </c>
      <c r="E18" s="40">
        <v>254</v>
      </c>
    </row>
    <row r="19" spans="1:5" ht="31.5" customHeight="1">
      <c r="A19" s="5" t="s">
        <v>206</v>
      </c>
      <c r="B19" s="6" t="s">
        <v>207</v>
      </c>
      <c r="C19" s="39">
        <v>4</v>
      </c>
      <c r="D19" s="40">
        <v>4</v>
      </c>
      <c r="E19" s="40">
        <v>4</v>
      </c>
    </row>
    <row r="20" spans="1:5" ht="30.75" customHeight="1">
      <c r="A20" s="5" t="s">
        <v>81</v>
      </c>
      <c r="B20" s="6" t="s">
        <v>67</v>
      </c>
      <c r="C20" s="39">
        <v>0</v>
      </c>
      <c r="D20" s="40">
        <v>0</v>
      </c>
      <c r="E20" s="40">
        <v>0</v>
      </c>
    </row>
    <row r="21" spans="1:5" ht="34.5" customHeight="1">
      <c r="A21" s="5" t="s">
        <v>60</v>
      </c>
      <c r="B21" s="6" t="s">
        <v>69</v>
      </c>
      <c r="C21" s="39">
        <v>0</v>
      </c>
      <c r="D21" s="40">
        <v>0</v>
      </c>
      <c r="E21" s="40">
        <v>0</v>
      </c>
    </row>
    <row r="22" spans="1:5" ht="24.75" customHeight="1">
      <c r="A22" s="5" t="s">
        <v>61</v>
      </c>
      <c r="B22" s="6" t="s">
        <v>62</v>
      </c>
      <c r="C22" s="39">
        <v>0</v>
      </c>
      <c r="D22" s="40">
        <v>0</v>
      </c>
      <c r="E22" s="40">
        <v>0</v>
      </c>
    </row>
    <row r="23" spans="1:5" ht="19.5" customHeight="1">
      <c r="A23" s="5" t="s">
        <v>173</v>
      </c>
      <c r="B23" s="6" t="s">
        <v>63</v>
      </c>
      <c r="C23" s="39"/>
      <c r="D23" s="40"/>
      <c r="E23" s="40"/>
    </row>
    <row r="24" spans="1:5" ht="67.5" customHeight="1">
      <c r="A24" s="5" t="s">
        <v>175</v>
      </c>
      <c r="B24" s="6" t="s">
        <v>176</v>
      </c>
      <c r="C24" s="39">
        <v>1120.4</v>
      </c>
      <c r="D24" s="40">
        <v>1120.4</v>
      </c>
      <c r="E24" s="40">
        <v>1120.4</v>
      </c>
    </row>
    <row r="25" spans="1:5" ht="117.75" customHeight="1">
      <c r="A25" s="30" t="s">
        <v>202</v>
      </c>
      <c r="B25" s="31" t="s">
        <v>204</v>
      </c>
      <c r="C25" s="39">
        <v>0</v>
      </c>
      <c r="D25" s="39">
        <v>0</v>
      </c>
      <c r="E25" s="39">
        <v>0</v>
      </c>
    </row>
    <row r="26" spans="1:5" ht="50.25" customHeight="1">
      <c r="A26" s="30" t="s">
        <v>203</v>
      </c>
      <c r="B26" s="31" t="s">
        <v>205</v>
      </c>
      <c r="C26" s="39">
        <v>0</v>
      </c>
      <c r="D26" s="39">
        <v>0</v>
      </c>
      <c r="E26" s="39">
        <v>0</v>
      </c>
    </row>
    <row r="27" spans="1:5" ht="110.25" customHeight="1">
      <c r="A27" s="5" t="s">
        <v>177</v>
      </c>
      <c r="B27" s="6" t="s">
        <v>174</v>
      </c>
      <c r="C27" s="39">
        <v>600</v>
      </c>
      <c r="D27" s="39">
        <v>600</v>
      </c>
      <c r="E27" s="39">
        <v>600</v>
      </c>
    </row>
    <row r="28" spans="1:5" ht="46.5" customHeight="1">
      <c r="A28" s="5" t="s">
        <v>64</v>
      </c>
      <c r="B28" s="6" t="s">
        <v>65</v>
      </c>
      <c r="C28" s="39">
        <v>193.5</v>
      </c>
      <c r="D28" s="39">
        <v>195.6</v>
      </c>
      <c r="E28" s="39">
        <v>202.8</v>
      </c>
    </row>
    <row r="29" spans="1:5" ht="15.75">
      <c r="A29" s="2" t="s">
        <v>1</v>
      </c>
      <c r="B29" s="6"/>
      <c r="C29" s="41">
        <f>C30+C33+C74+C76+C84+C95+C98+C104+C107+C141+C145+C148+C150+C152+C153+C78</f>
        <v>27237.9</v>
      </c>
      <c r="D29" s="41">
        <f>D30+D33+D74+D76+D84+D95+D98+D104+D107+D141+D145+D148+D150+D152+D153+D78+D154</f>
        <v>29018</v>
      </c>
      <c r="E29" s="41">
        <f>E30+E33+E74+E76+E84+E95+E98+E104+E107+E141+E145+E148+E150+E152+E153+E78+E154</f>
        <v>29302.189999999995</v>
      </c>
    </row>
    <row r="30" spans="1:5" ht="15">
      <c r="A30" s="12" t="s">
        <v>3</v>
      </c>
      <c r="B30" s="8"/>
      <c r="C30" s="42">
        <f>C31+C32</f>
        <v>543.7</v>
      </c>
      <c r="D30" s="42">
        <f>D31+D32</f>
        <v>549.2</v>
      </c>
      <c r="E30" s="42">
        <f>E31+E32</f>
        <v>554.6899999999999</v>
      </c>
    </row>
    <row r="31" spans="1:5" ht="15">
      <c r="A31" s="11" t="s">
        <v>4</v>
      </c>
      <c r="B31" s="13" t="s">
        <v>94</v>
      </c>
      <c r="C31" s="43">
        <v>417.6</v>
      </c>
      <c r="D31" s="43">
        <v>421.8</v>
      </c>
      <c r="E31" s="43">
        <v>426.09</v>
      </c>
    </row>
    <row r="32" spans="1:5" ht="15">
      <c r="A32" s="11" t="s">
        <v>5</v>
      </c>
      <c r="B32" s="13" t="s">
        <v>95</v>
      </c>
      <c r="C32" s="43">
        <v>126.1</v>
      </c>
      <c r="D32" s="43">
        <v>127.4</v>
      </c>
      <c r="E32" s="43">
        <v>128.6</v>
      </c>
    </row>
    <row r="33" spans="1:5" ht="14.25">
      <c r="A33" s="12" t="s">
        <v>6</v>
      </c>
      <c r="B33" s="13"/>
      <c r="C33" s="42">
        <f>C34+C35+C36+C37+C44+C64+C65</f>
        <v>6309.8</v>
      </c>
      <c r="D33" s="42">
        <f>D34+D35+D36+D37+D44+D64+D65</f>
        <v>10331.3</v>
      </c>
      <c r="E33" s="42">
        <f>E34+E35+E36+E37+E44+E64+E65</f>
        <v>10335.8</v>
      </c>
    </row>
    <row r="34" spans="1:5" ht="15">
      <c r="A34" s="11" t="s">
        <v>4</v>
      </c>
      <c r="B34" s="3" t="s">
        <v>96</v>
      </c>
      <c r="C34" s="43">
        <v>1298.5</v>
      </c>
      <c r="D34" s="43">
        <v>1311.5</v>
      </c>
      <c r="E34" s="43">
        <v>1324.6</v>
      </c>
    </row>
    <row r="35" spans="1:5" ht="1.5" customHeight="1">
      <c r="A35" s="11" t="s">
        <v>7</v>
      </c>
      <c r="B35" s="3" t="s">
        <v>97</v>
      </c>
      <c r="C35" s="43">
        <v>0</v>
      </c>
      <c r="D35" s="43">
        <v>0</v>
      </c>
      <c r="E35" s="43">
        <v>0</v>
      </c>
    </row>
    <row r="36" spans="1:5" ht="15">
      <c r="A36" s="11" t="s">
        <v>5</v>
      </c>
      <c r="B36" s="3" t="s">
        <v>98</v>
      </c>
      <c r="C36" s="43">
        <v>392.2</v>
      </c>
      <c r="D36" s="43">
        <v>396</v>
      </c>
      <c r="E36" s="43">
        <v>400</v>
      </c>
    </row>
    <row r="37" spans="1:9" ht="28.5">
      <c r="A37" s="12" t="s">
        <v>71</v>
      </c>
      <c r="B37" s="9" t="s">
        <v>99</v>
      </c>
      <c r="C37" s="42">
        <f>C38+C39+C40+C41+C42+C43</f>
        <v>1145.5</v>
      </c>
      <c r="D37" s="42">
        <f>D38+D39+D40+D41+D42+D43</f>
        <v>1086</v>
      </c>
      <c r="E37" s="42">
        <f>E38+E39+E40+E41+E42+E43</f>
        <v>1086</v>
      </c>
      <c r="I37" s="32"/>
    </row>
    <row r="38" spans="1:5" ht="12.75">
      <c r="A38" s="7" t="s">
        <v>8</v>
      </c>
      <c r="B38" s="3" t="s">
        <v>100</v>
      </c>
      <c r="C38" s="43">
        <v>181</v>
      </c>
      <c r="D38" s="43">
        <v>181</v>
      </c>
      <c r="E38" s="43">
        <v>181</v>
      </c>
    </row>
    <row r="39" spans="1:5" ht="12.75">
      <c r="A39" s="3" t="s">
        <v>51</v>
      </c>
      <c r="B39" s="3" t="s">
        <v>101</v>
      </c>
      <c r="C39" s="43">
        <v>150</v>
      </c>
      <c r="D39" s="43">
        <v>150</v>
      </c>
      <c r="E39" s="43">
        <v>150</v>
      </c>
    </row>
    <row r="40" spans="1:5" ht="12.75">
      <c r="A40" s="3" t="s">
        <v>17</v>
      </c>
      <c r="B40" s="3" t="s">
        <v>102</v>
      </c>
      <c r="C40" s="43">
        <v>55</v>
      </c>
      <c r="D40" s="43">
        <v>55</v>
      </c>
      <c r="E40" s="43">
        <v>55</v>
      </c>
    </row>
    <row r="41" spans="1:5" ht="25.5">
      <c r="A41" s="10" t="s">
        <v>20</v>
      </c>
      <c r="B41" s="3" t="s">
        <v>103</v>
      </c>
      <c r="C41" s="43">
        <v>459.5</v>
      </c>
      <c r="D41" s="43">
        <v>400</v>
      </c>
      <c r="E41" s="43">
        <v>400</v>
      </c>
    </row>
    <row r="42" spans="1:5" ht="12.75">
      <c r="A42" s="10" t="s">
        <v>26</v>
      </c>
      <c r="B42" s="3" t="s">
        <v>104</v>
      </c>
      <c r="C42" s="43">
        <v>200</v>
      </c>
      <c r="D42" s="43">
        <v>200</v>
      </c>
      <c r="E42" s="43">
        <v>200</v>
      </c>
    </row>
    <row r="43" spans="1:5" ht="25.5">
      <c r="A43" s="10" t="s">
        <v>27</v>
      </c>
      <c r="B43" s="3" t="s">
        <v>105</v>
      </c>
      <c r="C43" s="43">
        <v>100</v>
      </c>
      <c r="D43" s="43">
        <v>100</v>
      </c>
      <c r="E43" s="43">
        <v>100</v>
      </c>
    </row>
    <row r="44" spans="1:5" ht="14.25">
      <c r="A44" s="29" t="s">
        <v>185</v>
      </c>
      <c r="B44" s="9" t="s">
        <v>184</v>
      </c>
      <c r="C44" s="42">
        <f>C45+C46+C47+C53+C58+C71+C72+C64</f>
        <v>3288.8</v>
      </c>
      <c r="D44" s="42">
        <f>D45+D46+D47+D53+D58+D71+D72+D64</f>
        <v>7353</v>
      </c>
      <c r="E44" s="42">
        <f>E45+E46+E47+E53+E58+E71+E72+E64</f>
        <v>7340.400000000001</v>
      </c>
    </row>
    <row r="45" spans="1:5" ht="12.75">
      <c r="A45" s="10" t="s">
        <v>8</v>
      </c>
      <c r="B45" s="3" t="s">
        <v>183</v>
      </c>
      <c r="C45" s="43">
        <v>20</v>
      </c>
      <c r="D45" s="43">
        <v>20</v>
      </c>
      <c r="E45" s="43">
        <v>20</v>
      </c>
    </row>
    <row r="46" spans="1:5" ht="12.75">
      <c r="A46" s="20" t="s">
        <v>28</v>
      </c>
      <c r="B46" s="3" t="s">
        <v>106</v>
      </c>
      <c r="C46" s="43">
        <v>47</v>
      </c>
      <c r="D46" s="43">
        <v>50</v>
      </c>
      <c r="E46" s="43">
        <v>50</v>
      </c>
    </row>
    <row r="47" spans="1:5" ht="12.75">
      <c r="A47" s="14" t="s">
        <v>11</v>
      </c>
      <c r="B47" s="9" t="s">
        <v>107</v>
      </c>
      <c r="C47" s="42">
        <f>C48+C49+C50+C51+C52</f>
        <v>505.79999999999995</v>
      </c>
      <c r="D47" s="42">
        <f>D48+D49+D50+D51+D52</f>
        <v>515.8</v>
      </c>
      <c r="E47" s="42">
        <f>E48+E49+E50+E51+E52</f>
        <v>525.8</v>
      </c>
    </row>
    <row r="48" spans="1:5" ht="12.75">
      <c r="A48" s="15" t="s">
        <v>18</v>
      </c>
      <c r="B48" s="3" t="s">
        <v>108</v>
      </c>
      <c r="C48" s="44">
        <v>411.4</v>
      </c>
      <c r="D48" s="44">
        <v>421.4</v>
      </c>
      <c r="E48" s="44">
        <v>431.4</v>
      </c>
    </row>
    <row r="49" spans="1:5" ht="0.75" customHeight="1">
      <c r="A49" s="15" t="s">
        <v>76</v>
      </c>
      <c r="B49" s="3" t="s">
        <v>109</v>
      </c>
      <c r="C49" s="44">
        <v>0</v>
      </c>
      <c r="D49" s="44">
        <v>0</v>
      </c>
      <c r="E49" s="44">
        <v>0</v>
      </c>
    </row>
    <row r="50" spans="1:5" ht="12.75">
      <c r="A50" s="15" t="s">
        <v>12</v>
      </c>
      <c r="B50" s="3" t="s">
        <v>110</v>
      </c>
      <c r="C50" s="44">
        <v>3.8</v>
      </c>
      <c r="D50" s="44">
        <v>3.8</v>
      </c>
      <c r="E50" s="44">
        <v>3.8</v>
      </c>
    </row>
    <row r="51" spans="1:5" ht="12.75">
      <c r="A51" s="15" t="s">
        <v>13</v>
      </c>
      <c r="B51" s="3" t="s">
        <v>111</v>
      </c>
      <c r="C51" s="44">
        <v>90.6</v>
      </c>
      <c r="D51" s="44">
        <v>90.6</v>
      </c>
      <c r="E51" s="44">
        <v>90.6</v>
      </c>
    </row>
    <row r="52" spans="1:5" ht="0.75" customHeight="1">
      <c r="A52" s="15" t="s">
        <v>14</v>
      </c>
      <c r="B52" s="3" t="s">
        <v>112</v>
      </c>
      <c r="C52" s="44">
        <v>0</v>
      </c>
      <c r="D52" s="44">
        <v>0</v>
      </c>
      <c r="E52" s="44">
        <v>0</v>
      </c>
    </row>
    <row r="53" spans="1:5" ht="31.5">
      <c r="A53" s="36" t="s">
        <v>9</v>
      </c>
      <c r="B53" s="9" t="s">
        <v>113</v>
      </c>
      <c r="C53" s="42">
        <f>C54+C55+C56+C57</f>
        <v>1718</v>
      </c>
      <c r="D53" s="42">
        <f>D54+D55+D56+D57</f>
        <v>5849.2</v>
      </c>
      <c r="E53" s="42">
        <f>E54+E55+E56+E57</f>
        <v>5826.6</v>
      </c>
    </row>
    <row r="54" spans="1:5" ht="12.75">
      <c r="A54" s="3" t="s">
        <v>15</v>
      </c>
      <c r="B54" s="3" t="s">
        <v>114</v>
      </c>
      <c r="C54" s="43">
        <v>0</v>
      </c>
      <c r="D54" s="43">
        <v>3000</v>
      </c>
      <c r="E54" s="43">
        <v>3000</v>
      </c>
    </row>
    <row r="55" spans="1:5" ht="12.75">
      <c r="A55" s="3" t="s">
        <v>16</v>
      </c>
      <c r="B55" s="3" t="s">
        <v>115</v>
      </c>
      <c r="C55" s="43">
        <v>1178</v>
      </c>
      <c r="D55" s="43">
        <v>1849.2</v>
      </c>
      <c r="E55" s="43">
        <v>1826.6</v>
      </c>
    </row>
    <row r="56" spans="1:5" ht="12.75" hidden="1">
      <c r="A56" s="3" t="s">
        <v>77</v>
      </c>
      <c r="B56" s="3" t="s">
        <v>116</v>
      </c>
      <c r="C56" s="43">
        <v>0</v>
      </c>
      <c r="D56" s="43">
        <v>0</v>
      </c>
      <c r="E56" s="43">
        <v>0</v>
      </c>
    </row>
    <row r="57" spans="1:5" ht="12.75">
      <c r="A57" s="3" t="s">
        <v>17</v>
      </c>
      <c r="B57" s="3" t="s">
        <v>117</v>
      </c>
      <c r="C57" s="43">
        <v>540</v>
      </c>
      <c r="D57" s="43">
        <v>1000</v>
      </c>
      <c r="E57" s="43">
        <v>1000</v>
      </c>
    </row>
    <row r="58" spans="1:5" ht="15.75">
      <c r="A58" s="35" t="s">
        <v>10</v>
      </c>
      <c r="B58" s="9" t="s">
        <v>170</v>
      </c>
      <c r="C58" s="42">
        <f>C59+C60+C61+C62+C63</f>
        <v>368</v>
      </c>
      <c r="D58" s="42">
        <f>D59+D60+D61+D62+D63</f>
        <v>368</v>
      </c>
      <c r="E58" s="42">
        <f>E59+E60+E61+E62+E63</f>
        <v>368</v>
      </c>
    </row>
    <row r="59" spans="1:5" ht="12.75" hidden="1">
      <c r="A59" s="3" t="s">
        <v>195</v>
      </c>
      <c r="B59" s="3" t="s">
        <v>196</v>
      </c>
      <c r="C59" s="43">
        <v>0</v>
      </c>
      <c r="D59" s="45"/>
      <c r="E59" s="45"/>
    </row>
    <row r="60" spans="1:5" ht="12.75">
      <c r="A60" s="3" t="s">
        <v>19</v>
      </c>
      <c r="B60" s="3" t="s">
        <v>118</v>
      </c>
      <c r="C60" s="43">
        <v>8</v>
      </c>
      <c r="D60" s="43">
        <v>8</v>
      </c>
      <c r="E60" s="43">
        <v>8</v>
      </c>
    </row>
    <row r="61" spans="1:5" ht="12.75">
      <c r="A61" s="7" t="s">
        <v>21</v>
      </c>
      <c r="B61" s="3" t="s">
        <v>119</v>
      </c>
      <c r="C61" s="43">
        <v>10</v>
      </c>
      <c r="D61" s="43">
        <v>10</v>
      </c>
      <c r="E61" s="43">
        <v>10</v>
      </c>
    </row>
    <row r="62" spans="1:5" ht="12.75" hidden="1">
      <c r="A62" s="7" t="s">
        <v>89</v>
      </c>
      <c r="B62" s="3" t="s">
        <v>120</v>
      </c>
      <c r="C62" s="43">
        <v>0</v>
      </c>
      <c r="D62" s="43">
        <v>0</v>
      </c>
      <c r="E62" s="43">
        <v>0</v>
      </c>
    </row>
    <row r="63" spans="1:5" ht="12.75">
      <c r="A63" s="7" t="s">
        <v>22</v>
      </c>
      <c r="B63" s="3" t="s">
        <v>121</v>
      </c>
      <c r="C63" s="43">
        <v>350</v>
      </c>
      <c r="D63" s="43">
        <v>350</v>
      </c>
      <c r="E63" s="43">
        <v>350</v>
      </c>
    </row>
    <row r="64" spans="1:5" ht="0.75" customHeight="1">
      <c r="A64" s="20" t="s">
        <v>45</v>
      </c>
      <c r="B64" s="3" t="s">
        <v>122</v>
      </c>
      <c r="C64" s="45"/>
      <c r="D64" s="45"/>
      <c r="E64" s="46"/>
    </row>
    <row r="65" spans="1:5" ht="15.75">
      <c r="A65" s="35" t="s">
        <v>23</v>
      </c>
      <c r="B65" s="9" t="s">
        <v>123</v>
      </c>
      <c r="C65" s="42">
        <f>C66+C67+C68+C69</f>
        <v>184.8</v>
      </c>
      <c r="D65" s="42">
        <f>D66+D67+D68+D69</f>
        <v>184.8</v>
      </c>
      <c r="E65" s="42">
        <f>E66+E67+E68+E69</f>
        <v>184.8</v>
      </c>
    </row>
    <row r="66" spans="1:5" ht="24" customHeight="1">
      <c r="A66" s="10" t="s">
        <v>42</v>
      </c>
      <c r="B66" s="3" t="s">
        <v>124</v>
      </c>
      <c r="C66" s="43">
        <v>184.8</v>
      </c>
      <c r="D66" s="43">
        <v>184.8</v>
      </c>
      <c r="E66" s="43">
        <v>184.8</v>
      </c>
    </row>
    <row r="67" spans="1:5" ht="12.75" hidden="1">
      <c r="A67" s="3" t="s">
        <v>41</v>
      </c>
      <c r="B67" s="3" t="s">
        <v>125</v>
      </c>
      <c r="C67" s="43"/>
      <c r="D67" s="43"/>
      <c r="E67" s="43"/>
    </row>
    <row r="68" spans="1:5" ht="0.75" customHeight="1" hidden="1">
      <c r="A68" s="3" t="s">
        <v>24</v>
      </c>
      <c r="B68" s="3" t="s">
        <v>126</v>
      </c>
      <c r="C68" s="43"/>
      <c r="D68" s="43"/>
      <c r="E68" s="43"/>
    </row>
    <row r="69" spans="1:5" ht="12.75" hidden="1">
      <c r="A69" s="3" t="s">
        <v>25</v>
      </c>
      <c r="B69" s="3" t="s">
        <v>127</v>
      </c>
      <c r="C69" s="43">
        <v>0</v>
      </c>
      <c r="D69" s="43">
        <v>0</v>
      </c>
      <c r="E69" s="43">
        <v>0</v>
      </c>
    </row>
    <row r="70" spans="1:5" ht="12.75" hidden="1">
      <c r="A70" s="3"/>
      <c r="B70" s="3"/>
      <c r="C70" s="43"/>
      <c r="D70" s="43"/>
      <c r="E70" s="47"/>
    </row>
    <row r="71" spans="1:5" ht="31.5">
      <c r="A71" s="36" t="s">
        <v>26</v>
      </c>
      <c r="B71" s="9" t="s">
        <v>128</v>
      </c>
      <c r="C71" s="42">
        <v>230</v>
      </c>
      <c r="D71" s="42">
        <v>150</v>
      </c>
      <c r="E71" s="42">
        <v>150</v>
      </c>
    </row>
    <row r="72" spans="1:5" ht="30" customHeight="1">
      <c r="A72" s="36" t="s">
        <v>27</v>
      </c>
      <c r="B72" s="9" t="s">
        <v>129</v>
      </c>
      <c r="C72" s="42">
        <v>400</v>
      </c>
      <c r="D72" s="42">
        <v>400</v>
      </c>
      <c r="E72" s="42">
        <v>400</v>
      </c>
    </row>
    <row r="73" spans="1:5" ht="12.75" hidden="1">
      <c r="A73" s="10" t="s">
        <v>90</v>
      </c>
      <c r="B73" s="9" t="s">
        <v>91</v>
      </c>
      <c r="C73" s="48">
        <v>0</v>
      </c>
      <c r="D73" s="48">
        <v>0</v>
      </c>
      <c r="E73" s="48">
        <v>0</v>
      </c>
    </row>
    <row r="74" spans="1:5" ht="15.75">
      <c r="A74" s="36" t="s">
        <v>29</v>
      </c>
      <c r="B74" s="9" t="s">
        <v>46</v>
      </c>
      <c r="C74" s="42">
        <f>C75</f>
        <v>100</v>
      </c>
      <c r="D74" s="42">
        <v>100</v>
      </c>
      <c r="E74" s="42">
        <v>100</v>
      </c>
    </row>
    <row r="75" spans="1:5" ht="12.75">
      <c r="A75" s="10" t="s">
        <v>30</v>
      </c>
      <c r="B75" s="3" t="s">
        <v>130</v>
      </c>
      <c r="C75" s="43">
        <v>100</v>
      </c>
      <c r="D75" s="43">
        <v>100</v>
      </c>
      <c r="E75" s="43">
        <v>100</v>
      </c>
    </row>
    <row r="76" spans="1:5" ht="18.75">
      <c r="A76" s="37" t="s">
        <v>214</v>
      </c>
      <c r="B76" s="36" t="s">
        <v>215</v>
      </c>
      <c r="C76" s="42">
        <f>C77</f>
        <v>604.8</v>
      </c>
      <c r="D76" s="42">
        <f>D77</f>
        <v>604.8</v>
      </c>
      <c r="E76" s="42">
        <f>E77</f>
        <v>604.8</v>
      </c>
    </row>
    <row r="77" spans="1:5" ht="12.75">
      <c r="A77" s="10" t="s">
        <v>216</v>
      </c>
      <c r="B77" s="3" t="s">
        <v>255</v>
      </c>
      <c r="C77" s="43">
        <v>604.8</v>
      </c>
      <c r="D77" s="43">
        <v>604.8</v>
      </c>
      <c r="E77" s="43">
        <v>604.8</v>
      </c>
    </row>
    <row r="78" spans="1:5" ht="18.75">
      <c r="A78" s="37" t="s">
        <v>245</v>
      </c>
      <c r="B78" s="36" t="s">
        <v>246</v>
      </c>
      <c r="C78" s="42">
        <f>C80</f>
        <v>100</v>
      </c>
      <c r="D78" s="42">
        <f>D80</f>
        <v>100</v>
      </c>
      <c r="E78" s="42">
        <f>E80</f>
        <v>100</v>
      </c>
    </row>
    <row r="79" spans="1:5" ht="25.5" hidden="1">
      <c r="A79" s="10" t="s">
        <v>27</v>
      </c>
      <c r="B79" s="3" t="s">
        <v>169</v>
      </c>
      <c r="C79" s="43">
        <v>0</v>
      </c>
      <c r="D79" s="43">
        <v>0</v>
      </c>
      <c r="E79" s="43">
        <v>0</v>
      </c>
    </row>
    <row r="80" spans="1:5" ht="25.5">
      <c r="A80" s="16" t="s">
        <v>217</v>
      </c>
      <c r="B80" s="16" t="s">
        <v>247</v>
      </c>
      <c r="C80" s="42">
        <f>C81+C82+C83</f>
        <v>100</v>
      </c>
      <c r="D80" s="42">
        <f>D81+D82+D83</f>
        <v>100</v>
      </c>
      <c r="E80" s="42">
        <f>E81+E82+E83</f>
        <v>100</v>
      </c>
    </row>
    <row r="81" spans="1:5" ht="12.75">
      <c r="A81" s="10" t="s">
        <v>10</v>
      </c>
      <c r="B81" s="3" t="s">
        <v>248</v>
      </c>
      <c r="C81" s="43">
        <v>50</v>
      </c>
      <c r="D81" s="43">
        <v>50</v>
      </c>
      <c r="E81" s="43">
        <v>50</v>
      </c>
    </row>
    <row r="82" spans="1:5" ht="1.5" customHeight="1">
      <c r="A82" s="10" t="s">
        <v>26</v>
      </c>
      <c r="B82" s="3" t="s">
        <v>168</v>
      </c>
      <c r="C82" s="43"/>
      <c r="D82" s="43"/>
      <c r="E82" s="43"/>
    </row>
    <row r="83" spans="1:5" ht="25.5">
      <c r="A83" s="10" t="s">
        <v>27</v>
      </c>
      <c r="B83" s="3" t="s">
        <v>256</v>
      </c>
      <c r="C83" s="43">
        <v>50</v>
      </c>
      <c r="D83" s="43">
        <v>50</v>
      </c>
      <c r="E83" s="43">
        <v>50</v>
      </c>
    </row>
    <row r="84" spans="1:5" ht="63">
      <c r="A84" s="36" t="s">
        <v>73</v>
      </c>
      <c r="B84" s="35" t="s">
        <v>249</v>
      </c>
      <c r="C84" s="42">
        <f>C85+C86+C87+C88+C89+C90+C91+C92+C93+C94</f>
        <v>193.5</v>
      </c>
      <c r="D84" s="42">
        <f>D85+D86+D87+D88+D89+D90+D91+D92+D93+D94</f>
        <v>195.6</v>
      </c>
      <c r="E84" s="42">
        <f>E85+E86+E87+E88+E89+E90+E91+E92+E93+E94</f>
        <v>202.79999999999998</v>
      </c>
    </row>
    <row r="85" spans="1:5" ht="12.75">
      <c r="A85" s="10" t="s">
        <v>4</v>
      </c>
      <c r="B85" s="3" t="s">
        <v>131</v>
      </c>
      <c r="C85" s="43">
        <v>133.9</v>
      </c>
      <c r="D85" s="43">
        <v>135.2</v>
      </c>
      <c r="E85" s="43">
        <v>136.5</v>
      </c>
    </row>
    <row r="86" spans="1:5" ht="12.75">
      <c r="A86" s="10" t="s">
        <v>5</v>
      </c>
      <c r="B86" s="3" t="s">
        <v>132</v>
      </c>
      <c r="C86" s="47">
        <v>40.4</v>
      </c>
      <c r="D86" s="47">
        <v>40.8</v>
      </c>
      <c r="E86" s="47">
        <v>41.2</v>
      </c>
    </row>
    <row r="87" spans="1:5" ht="0.75" customHeight="1" hidden="1">
      <c r="A87" s="10" t="s">
        <v>8</v>
      </c>
      <c r="B87" s="3" t="s">
        <v>133</v>
      </c>
      <c r="C87" s="47">
        <v>0</v>
      </c>
      <c r="D87" s="47">
        <v>0</v>
      </c>
      <c r="E87" s="47">
        <v>0</v>
      </c>
    </row>
    <row r="88" spans="1:5" ht="12.75" hidden="1">
      <c r="A88" s="7" t="s">
        <v>28</v>
      </c>
      <c r="B88" s="3" t="s">
        <v>134</v>
      </c>
      <c r="C88" s="47">
        <v>0</v>
      </c>
      <c r="D88" s="47">
        <v>0</v>
      </c>
      <c r="E88" s="47">
        <v>0</v>
      </c>
    </row>
    <row r="89" spans="1:5" ht="0.75" customHeight="1" hidden="1">
      <c r="A89" s="10" t="s">
        <v>20</v>
      </c>
      <c r="B89" s="3" t="s">
        <v>182</v>
      </c>
      <c r="C89" s="47">
        <v>0</v>
      </c>
      <c r="D89" s="47">
        <v>0</v>
      </c>
      <c r="E89" s="47">
        <v>0</v>
      </c>
    </row>
    <row r="90" spans="1:5" ht="12.75" hidden="1">
      <c r="A90" s="10" t="s">
        <v>18</v>
      </c>
      <c r="B90" s="3" t="s">
        <v>135</v>
      </c>
      <c r="C90" s="47">
        <v>0</v>
      </c>
      <c r="D90" s="47">
        <v>0</v>
      </c>
      <c r="E90" s="47">
        <v>0</v>
      </c>
    </row>
    <row r="91" spans="1:5" ht="12.75" hidden="1">
      <c r="A91" s="10" t="s">
        <v>13</v>
      </c>
      <c r="B91" s="3" t="s">
        <v>136</v>
      </c>
      <c r="C91" s="47">
        <v>0</v>
      </c>
      <c r="D91" s="47">
        <v>0</v>
      </c>
      <c r="E91" s="47">
        <v>0</v>
      </c>
    </row>
    <row r="92" spans="1:5" ht="12.75" hidden="1">
      <c r="A92" s="3" t="s">
        <v>16</v>
      </c>
      <c r="B92" s="3" t="s">
        <v>137</v>
      </c>
      <c r="C92" s="47">
        <v>0</v>
      </c>
      <c r="D92" s="47">
        <v>0</v>
      </c>
      <c r="E92" s="47">
        <v>0</v>
      </c>
    </row>
    <row r="93" spans="1:5" ht="12.75" hidden="1">
      <c r="A93" s="3" t="s">
        <v>17</v>
      </c>
      <c r="B93" s="3" t="s">
        <v>138</v>
      </c>
      <c r="C93" s="47">
        <v>0</v>
      </c>
      <c r="D93" s="47">
        <v>0</v>
      </c>
      <c r="E93" s="47">
        <v>0</v>
      </c>
    </row>
    <row r="94" spans="1:5" ht="25.5">
      <c r="A94" s="10" t="s">
        <v>27</v>
      </c>
      <c r="B94" s="3" t="s">
        <v>139</v>
      </c>
      <c r="C94" s="47">
        <v>19.2</v>
      </c>
      <c r="D94" s="47">
        <v>19.6</v>
      </c>
      <c r="E94" s="47">
        <v>25.1</v>
      </c>
    </row>
    <row r="95" spans="1:5" ht="32.25" customHeight="1">
      <c r="A95" s="36" t="s">
        <v>162</v>
      </c>
      <c r="B95" s="36" t="s">
        <v>250</v>
      </c>
      <c r="C95" s="42">
        <f>C96+C97</f>
        <v>100</v>
      </c>
      <c r="D95" s="42">
        <f>D96+D97</f>
        <v>100</v>
      </c>
      <c r="E95" s="42">
        <f>E96+E97</f>
        <v>100</v>
      </c>
    </row>
    <row r="96" spans="1:5" ht="12.75">
      <c r="A96" s="10" t="s">
        <v>26</v>
      </c>
      <c r="B96" s="3" t="s">
        <v>208</v>
      </c>
      <c r="C96" s="47">
        <v>50</v>
      </c>
      <c r="D96" s="47">
        <v>50</v>
      </c>
      <c r="E96" s="47">
        <v>50</v>
      </c>
    </row>
    <row r="97" spans="1:5" ht="25.5">
      <c r="A97" s="10" t="s">
        <v>27</v>
      </c>
      <c r="B97" s="3" t="s">
        <v>163</v>
      </c>
      <c r="C97" s="43">
        <v>50</v>
      </c>
      <c r="D97" s="43">
        <v>50</v>
      </c>
      <c r="E97" s="43">
        <v>50</v>
      </c>
    </row>
    <row r="98" spans="1:5" ht="15.75" customHeight="1">
      <c r="A98" s="2" t="s">
        <v>50</v>
      </c>
      <c r="B98" s="3"/>
      <c r="C98" s="42">
        <f>C99+C100+C101+C102+C103</f>
        <v>1120.4</v>
      </c>
      <c r="D98" s="42">
        <f>D99+D100+D101+D102+D103</f>
        <v>1120.4</v>
      </c>
      <c r="E98" s="42">
        <f>E99+E100+E101+E102+E103</f>
        <v>1120.4</v>
      </c>
    </row>
    <row r="99" spans="1:6" ht="12.75">
      <c r="A99" s="10" t="s">
        <v>219</v>
      </c>
      <c r="B99" s="3" t="s">
        <v>140</v>
      </c>
      <c r="C99" s="43">
        <v>1120.4</v>
      </c>
      <c r="D99" s="43">
        <v>1120.4</v>
      </c>
      <c r="E99" s="43">
        <v>1120.4</v>
      </c>
      <c r="F99" s="33">
        <v>0</v>
      </c>
    </row>
    <row r="100" spans="1:5" ht="12" customHeight="1">
      <c r="A100" s="10" t="s">
        <v>213</v>
      </c>
      <c r="B100" s="3" t="s">
        <v>142</v>
      </c>
      <c r="C100" s="43">
        <v>0</v>
      </c>
      <c r="D100" s="43">
        <v>0</v>
      </c>
      <c r="E100" s="43">
        <v>0</v>
      </c>
    </row>
    <row r="101" spans="1:5" ht="12.75">
      <c r="A101" s="16" t="s">
        <v>87</v>
      </c>
      <c r="B101" s="3" t="s">
        <v>142</v>
      </c>
      <c r="C101" s="43">
        <v>0</v>
      </c>
      <c r="D101" s="43">
        <v>0</v>
      </c>
      <c r="E101" s="43">
        <v>0</v>
      </c>
    </row>
    <row r="102" spans="1:5" ht="1.5" customHeight="1">
      <c r="A102" s="10" t="s">
        <v>82</v>
      </c>
      <c r="B102" s="3" t="s">
        <v>143</v>
      </c>
      <c r="C102" s="43"/>
      <c r="D102" s="43"/>
      <c r="E102" s="43"/>
    </row>
    <row r="103" spans="1:5" ht="0.75" customHeight="1">
      <c r="A103" s="10" t="s">
        <v>78</v>
      </c>
      <c r="B103" s="3" t="s">
        <v>141</v>
      </c>
      <c r="C103" s="43">
        <v>0</v>
      </c>
      <c r="D103" s="43">
        <v>0</v>
      </c>
      <c r="E103" s="43">
        <v>0</v>
      </c>
    </row>
    <row r="104" spans="1:5" ht="23.25" customHeight="1">
      <c r="A104" s="2" t="s">
        <v>31</v>
      </c>
      <c r="B104" s="3"/>
      <c r="C104" s="42">
        <f>C106+C105</f>
        <v>100</v>
      </c>
      <c r="D104" s="42">
        <f>D105+D106</f>
        <v>100</v>
      </c>
      <c r="E104" s="42">
        <f>E105+E106</f>
        <v>100</v>
      </c>
    </row>
    <row r="105" spans="1:5" ht="36" customHeight="1">
      <c r="A105" s="17" t="s">
        <v>32</v>
      </c>
      <c r="B105" s="38" t="s">
        <v>197</v>
      </c>
      <c r="C105" s="43">
        <v>100</v>
      </c>
      <c r="D105" s="43">
        <v>100</v>
      </c>
      <c r="E105" s="43">
        <v>100</v>
      </c>
    </row>
    <row r="106" spans="1:5" ht="19.5" customHeight="1">
      <c r="A106" s="10" t="s">
        <v>78</v>
      </c>
      <c r="B106" s="3" t="s">
        <v>83</v>
      </c>
      <c r="C106" s="43"/>
      <c r="D106" s="43"/>
      <c r="E106" s="43"/>
    </row>
    <row r="107" spans="1:5" ht="15.75">
      <c r="A107" s="2" t="s">
        <v>43</v>
      </c>
      <c r="B107" s="3"/>
      <c r="C107" s="42">
        <f>C108+C110+C113+C119</f>
        <v>12164.3</v>
      </c>
      <c r="D107" s="42">
        <f>D108+D110+D113+D119</f>
        <v>9298.2</v>
      </c>
      <c r="E107" s="42">
        <f>E108+E110+E113+E119</f>
        <v>8873.8</v>
      </c>
    </row>
    <row r="108" spans="1:5" ht="0.75" customHeight="1">
      <c r="A108" s="16" t="s">
        <v>164</v>
      </c>
      <c r="B108" s="16" t="s">
        <v>165</v>
      </c>
      <c r="C108" s="49">
        <f>C109</f>
        <v>0</v>
      </c>
      <c r="D108" s="49">
        <f>D109</f>
        <v>0</v>
      </c>
      <c r="E108" s="49">
        <f>E109</f>
        <v>0</v>
      </c>
    </row>
    <row r="109" spans="1:5" ht="0.75" customHeight="1">
      <c r="A109" s="14"/>
      <c r="B109" s="10" t="s">
        <v>166</v>
      </c>
      <c r="C109" s="45"/>
      <c r="D109" s="45"/>
      <c r="E109" s="45"/>
    </row>
    <row r="110" spans="1:5" ht="1.5" customHeight="1">
      <c r="A110" s="14" t="s">
        <v>34</v>
      </c>
      <c r="B110" s="9" t="s">
        <v>37</v>
      </c>
      <c r="C110" s="49">
        <f>C111+C112</f>
        <v>0</v>
      </c>
      <c r="D110" s="49">
        <f>D111+D112</f>
        <v>0</v>
      </c>
      <c r="E110" s="49">
        <f>E111+E112</f>
        <v>0</v>
      </c>
    </row>
    <row r="111" spans="1:5" ht="25.5" hidden="1">
      <c r="A111" s="15" t="s">
        <v>188</v>
      </c>
      <c r="B111" s="3" t="s">
        <v>187</v>
      </c>
      <c r="C111" s="47">
        <v>0</v>
      </c>
      <c r="D111" s="47">
        <v>0</v>
      </c>
      <c r="E111" s="47">
        <v>0</v>
      </c>
    </row>
    <row r="112" spans="1:5" ht="12.75" hidden="1">
      <c r="A112" s="10" t="s">
        <v>10</v>
      </c>
      <c r="B112" s="3" t="s">
        <v>189</v>
      </c>
      <c r="C112" s="47">
        <v>0</v>
      </c>
      <c r="D112" s="47">
        <v>0</v>
      </c>
      <c r="E112" s="47">
        <v>0</v>
      </c>
    </row>
    <row r="113" spans="1:5" ht="12.75" hidden="1">
      <c r="A113" s="14" t="s">
        <v>35</v>
      </c>
      <c r="B113" s="9" t="s">
        <v>36</v>
      </c>
      <c r="C113" s="49">
        <f>C115+C116+C117+C118</f>
        <v>0</v>
      </c>
      <c r="D113" s="49">
        <f>D115+D117+D118</f>
        <v>0</v>
      </c>
      <c r="E113" s="49">
        <f>E115+E117+E118</f>
        <v>0</v>
      </c>
    </row>
    <row r="114" spans="1:5" ht="12.75" hidden="1">
      <c r="A114" s="15" t="s">
        <v>72</v>
      </c>
      <c r="B114" s="3" t="s">
        <v>144</v>
      </c>
      <c r="C114" s="47"/>
      <c r="D114" s="47"/>
      <c r="E114" s="47"/>
    </row>
    <row r="115" spans="1:5" ht="12.75" hidden="1">
      <c r="A115" s="15" t="s">
        <v>16</v>
      </c>
      <c r="B115" s="3" t="s">
        <v>145</v>
      </c>
      <c r="C115" s="47">
        <v>0</v>
      </c>
      <c r="D115" s="47">
        <v>0</v>
      </c>
      <c r="E115" s="47">
        <v>0</v>
      </c>
    </row>
    <row r="116" spans="1:5" ht="12.75" hidden="1">
      <c r="A116" s="10" t="s">
        <v>10</v>
      </c>
      <c r="B116" s="3" t="s">
        <v>200</v>
      </c>
      <c r="C116" s="47">
        <v>0</v>
      </c>
      <c r="D116" s="47">
        <v>0</v>
      </c>
      <c r="E116" s="47">
        <v>0</v>
      </c>
    </row>
    <row r="117" spans="1:5" ht="24" customHeight="1" hidden="1">
      <c r="A117" s="10" t="s">
        <v>195</v>
      </c>
      <c r="B117" s="3" t="s">
        <v>198</v>
      </c>
      <c r="C117" s="47">
        <v>0</v>
      </c>
      <c r="D117" s="47">
        <v>0</v>
      </c>
      <c r="E117" s="47">
        <v>0</v>
      </c>
    </row>
    <row r="118" spans="1:5" ht="24" customHeight="1" hidden="1">
      <c r="A118" s="10" t="s">
        <v>26</v>
      </c>
      <c r="B118" s="3" t="s">
        <v>201</v>
      </c>
      <c r="C118" s="47">
        <v>0</v>
      </c>
      <c r="D118" s="47"/>
      <c r="E118" s="47"/>
    </row>
    <row r="119" spans="1:5" ht="15.75">
      <c r="A119" s="2" t="s">
        <v>33</v>
      </c>
      <c r="B119" s="9" t="s">
        <v>38</v>
      </c>
      <c r="C119" s="42">
        <f>C120+C124+C128</f>
        <v>12164.3</v>
      </c>
      <c r="D119" s="42">
        <f>D120+D124+D128</f>
        <v>9298.2</v>
      </c>
      <c r="E119" s="42">
        <f>E120+E124+E128</f>
        <v>8873.8</v>
      </c>
    </row>
    <row r="120" spans="1:5" ht="0.75" customHeight="1">
      <c r="A120" s="14" t="s">
        <v>79</v>
      </c>
      <c r="B120" s="18" t="s">
        <v>92</v>
      </c>
      <c r="C120" s="46">
        <f>C121+C122+C123</f>
        <v>0</v>
      </c>
      <c r="D120" s="46">
        <f>D121+D122</f>
        <v>0</v>
      </c>
      <c r="E120" s="46">
        <f>E121+E122</f>
        <v>0</v>
      </c>
    </row>
    <row r="121" spans="1:5" ht="12.75" hidden="1">
      <c r="A121" s="3" t="s">
        <v>9</v>
      </c>
      <c r="B121" s="3" t="s">
        <v>146</v>
      </c>
      <c r="C121" s="47">
        <v>0</v>
      </c>
      <c r="D121" s="47">
        <v>0</v>
      </c>
      <c r="E121" s="47">
        <v>0</v>
      </c>
    </row>
    <row r="122" spans="1:5" ht="12.75" hidden="1">
      <c r="A122" s="15" t="s">
        <v>86</v>
      </c>
      <c r="B122" s="3" t="s">
        <v>147</v>
      </c>
      <c r="C122" s="47">
        <v>0</v>
      </c>
      <c r="D122" s="47">
        <v>0</v>
      </c>
      <c r="E122" s="47">
        <v>0</v>
      </c>
    </row>
    <row r="123" spans="1:5" ht="25.5" hidden="1">
      <c r="A123" s="10" t="s">
        <v>27</v>
      </c>
      <c r="B123" s="3" t="s">
        <v>199</v>
      </c>
      <c r="C123" s="47"/>
      <c r="D123" s="47"/>
      <c r="E123" s="47"/>
    </row>
    <row r="124" spans="1:5" ht="25.5">
      <c r="A124" s="16" t="s">
        <v>164</v>
      </c>
      <c r="B124" s="16" t="s">
        <v>167</v>
      </c>
      <c r="C124" s="42">
        <f>C125+C126+C127</f>
        <v>30</v>
      </c>
      <c r="D124" s="42">
        <f>D125+D126+D127</f>
        <v>30</v>
      </c>
      <c r="E124" s="42">
        <f>E125+E126+E127</f>
        <v>30</v>
      </c>
    </row>
    <row r="125" spans="1:5" ht="12.75" hidden="1">
      <c r="A125" s="19" t="s">
        <v>80</v>
      </c>
      <c r="B125" s="3" t="s">
        <v>152</v>
      </c>
      <c r="C125" s="43">
        <v>0</v>
      </c>
      <c r="D125" s="43">
        <v>0</v>
      </c>
      <c r="E125" s="43">
        <v>0</v>
      </c>
    </row>
    <row r="126" spans="1:5" ht="12.75" hidden="1">
      <c r="A126" s="15" t="s">
        <v>10</v>
      </c>
      <c r="B126" s="3" t="s">
        <v>154</v>
      </c>
      <c r="C126" s="43">
        <v>0</v>
      </c>
      <c r="D126" s="43">
        <v>0</v>
      </c>
      <c r="E126" s="43">
        <v>0</v>
      </c>
    </row>
    <row r="127" spans="1:5" ht="25.5">
      <c r="A127" s="10" t="s">
        <v>27</v>
      </c>
      <c r="B127" s="3" t="s">
        <v>156</v>
      </c>
      <c r="C127" s="43">
        <v>30</v>
      </c>
      <c r="D127" s="43">
        <v>30</v>
      </c>
      <c r="E127" s="43">
        <v>30</v>
      </c>
    </row>
    <row r="128" spans="1:5" ht="15" customHeight="1">
      <c r="A128" s="14" t="s">
        <v>39</v>
      </c>
      <c r="B128" s="9" t="s">
        <v>93</v>
      </c>
      <c r="C128" s="42">
        <f>C129+C130+C131+C132+C133+C134+C136+C137+C138+C139+C135+C140</f>
        <v>12134.3</v>
      </c>
      <c r="D128" s="42">
        <f>D129+D130+D131+D132+D133+D134+D136+D137+D138+D139+D135+D140</f>
        <v>9268.2</v>
      </c>
      <c r="E128" s="42">
        <f>E129+E130+E131+E132+E133+E134+E136+E137+E138+E139+E135+E140</f>
        <v>8843.8</v>
      </c>
    </row>
    <row r="129" spans="1:5" ht="0.75" customHeight="1">
      <c r="A129" s="10" t="s">
        <v>28</v>
      </c>
      <c r="B129" s="3" t="s">
        <v>148</v>
      </c>
      <c r="C129" s="43">
        <v>0</v>
      </c>
      <c r="D129" s="43">
        <v>0</v>
      </c>
      <c r="E129" s="43">
        <v>0</v>
      </c>
    </row>
    <row r="130" spans="1:5" ht="15" customHeight="1">
      <c r="A130" s="10" t="s">
        <v>13</v>
      </c>
      <c r="B130" s="3" t="s">
        <v>149</v>
      </c>
      <c r="C130" s="43">
        <v>2200</v>
      </c>
      <c r="D130" s="43">
        <v>2200</v>
      </c>
      <c r="E130" s="43">
        <v>2200</v>
      </c>
    </row>
    <row r="131" spans="1:5" ht="12.75">
      <c r="A131" s="3" t="s">
        <v>9</v>
      </c>
      <c r="B131" s="3" t="s">
        <v>150</v>
      </c>
      <c r="C131" s="43">
        <v>3758.4</v>
      </c>
      <c r="D131" s="43">
        <v>1000</v>
      </c>
      <c r="E131" s="43">
        <v>1000</v>
      </c>
    </row>
    <row r="132" spans="1:5" ht="12.75">
      <c r="A132" s="15" t="s">
        <v>16</v>
      </c>
      <c r="B132" s="3" t="s">
        <v>151</v>
      </c>
      <c r="C132" s="43">
        <v>1500</v>
      </c>
      <c r="D132" s="43">
        <v>800</v>
      </c>
      <c r="E132" s="43">
        <v>800</v>
      </c>
    </row>
    <row r="133" spans="1:5" ht="12.75">
      <c r="A133" s="19" t="s">
        <v>80</v>
      </c>
      <c r="B133" s="3" t="s">
        <v>152</v>
      </c>
      <c r="C133" s="43">
        <v>540</v>
      </c>
      <c r="D133" s="43">
        <v>540</v>
      </c>
      <c r="E133" s="43">
        <v>540</v>
      </c>
    </row>
    <row r="134" spans="1:5" ht="12.75">
      <c r="A134" s="10" t="s">
        <v>78</v>
      </c>
      <c r="B134" s="3" t="s">
        <v>153</v>
      </c>
      <c r="C134" s="43">
        <v>1000</v>
      </c>
      <c r="D134" s="43">
        <v>1000</v>
      </c>
      <c r="E134" s="43">
        <v>1000</v>
      </c>
    </row>
    <row r="135" spans="1:5" ht="12.75">
      <c r="A135" s="10" t="s">
        <v>195</v>
      </c>
      <c r="B135" s="3" t="s">
        <v>222</v>
      </c>
      <c r="C135" s="43">
        <v>600</v>
      </c>
      <c r="D135" s="43">
        <v>600</v>
      </c>
      <c r="E135" s="43">
        <v>600</v>
      </c>
    </row>
    <row r="136" spans="1:5" ht="12.75">
      <c r="A136" s="15" t="s">
        <v>191</v>
      </c>
      <c r="B136" s="3" t="s">
        <v>154</v>
      </c>
      <c r="C136" s="43">
        <v>1935.9</v>
      </c>
      <c r="D136" s="43">
        <v>2528.2</v>
      </c>
      <c r="E136" s="43">
        <v>2103.8</v>
      </c>
    </row>
    <row r="137" spans="1:5" ht="0.75" customHeight="1">
      <c r="A137" s="10" t="s">
        <v>26</v>
      </c>
      <c r="B137" s="3" t="s">
        <v>155</v>
      </c>
      <c r="C137" s="43">
        <v>0</v>
      </c>
      <c r="D137" s="43">
        <v>0</v>
      </c>
      <c r="E137" s="43">
        <v>0</v>
      </c>
    </row>
    <row r="138" spans="1:5" ht="25.5" hidden="1">
      <c r="A138" s="16" t="s">
        <v>88</v>
      </c>
      <c r="B138" s="3" t="s">
        <v>154</v>
      </c>
      <c r="C138" s="43">
        <v>0</v>
      </c>
      <c r="D138" s="43">
        <v>0</v>
      </c>
      <c r="E138" s="43">
        <v>0</v>
      </c>
    </row>
    <row r="139" spans="1:5" ht="25.5" hidden="1">
      <c r="A139" s="10" t="s">
        <v>27</v>
      </c>
      <c r="B139" s="3" t="s">
        <v>156</v>
      </c>
      <c r="C139" s="43">
        <v>0</v>
      </c>
      <c r="D139" s="43">
        <v>0</v>
      </c>
      <c r="E139" s="43">
        <v>0</v>
      </c>
    </row>
    <row r="140" spans="1:5" ht="27" customHeight="1">
      <c r="A140" s="10" t="s">
        <v>254</v>
      </c>
      <c r="B140" s="3" t="s">
        <v>150</v>
      </c>
      <c r="C140" s="43">
        <v>600</v>
      </c>
      <c r="D140" s="43">
        <v>600</v>
      </c>
      <c r="E140" s="43">
        <v>600</v>
      </c>
    </row>
    <row r="141" spans="1:5" ht="15.75">
      <c r="A141" s="36" t="s">
        <v>40</v>
      </c>
      <c r="B141" s="35" t="s">
        <v>251</v>
      </c>
      <c r="C141" s="50">
        <f>C142+C143+C144</f>
        <v>50</v>
      </c>
      <c r="D141" s="50">
        <f>D142+D143+D144</f>
        <v>50</v>
      </c>
      <c r="E141" s="50">
        <f>E142+E143+E144</f>
        <v>50</v>
      </c>
    </row>
    <row r="142" spans="1:5" ht="13.5" customHeight="1">
      <c r="A142" s="10" t="s">
        <v>28</v>
      </c>
      <c r="B142" s="3" t="s">
        <v>157</v>
      </c>
      <c r="C142" s="51">
        <v>30</v>
      </c>
      <c r="D142" s="51">
        <v>30</v>
      </c>
      <c r="E142" s="51">
        <v>30</v>
      </c>
    </row>
    <row r="143" spans="1:5" ht="0.75" customHeight="1">
      <c r="A143" s="10" t="s">
        <v>10</v>
      </c>
      <c r="B143" s="3" t="s">
        <v>158</v>
      </c>
      <c r="C143" s="52"/>
      <c r="D143" s="52"/>
      <c r="E143" s="52"/>
    </row>
    <row r="144" spans="1:5" ht="15">
      <c r="A144" s="65" t="s">
        <v>52</v>
      </c>
      <c r="B144" s="3" t="s">
        <v>159</v>
      </c>
      <c r="C144" s="51">
        <v>20</v>
      </c>
      <c r="D144" s="51">
        <v>20</v>
      </c>
      <c r="E144" s="51">
        <v>20</v>
      </c>
    </row>
    <row r="145" spans="1:5" ht="15" customHeight="1">
      <c r="A145" s="36" t="s">
        <v>47</v>
      </c>
      <c r="B145" s="35" t="s">
        <v>252</v>
      </c>
      <c r="C145" s="42">
        <f>C146+C147</f>
        <v>100</v>
      </c>
      <c r="D145" s="42">
        <f>D146+D147</f>
        <v>100</v>
      </c>
      <c r="E145" s="42">
        <f>E146+E147</f>
        <v>100</v>
      </c>
    </row>
    <row r="146" spans="1:5" ht="25.5" hidden="1">
      <c r="A146" s="10" t="s">
        <v>48</v>
      </c>
      <c r="B146" s="3" t="s">
        <v>190</v>
      </c>
      <c r="C146" s="43">
        <v>0</v>
      </c>
      <c r="D146" s="43"/>
      <c r="E146" s="43"/>
    </row>
    <row r="147" spans="1:5" ht="26.25">
      <c r="A147" s="10" t="s">
        <v>48</v>
      </c>
      <c r="B147" s="3" t="s">
        <v>209</v>
      </c>
      <c r="C147" s="51">
        <v>100</v>
      </c>
      <c r="D147" s="51">
        <v>100</v>
      </c>
      <c r="E147" s="51">
        <v>100</v>
      </c>
    </row>
    <row r="148" spans="1:5" ht="15.75">
      <c r="A148" s="36" t="s">
        <v>85</v>
      </c>
      <c r="B148" s="35" t="s">
        <v>84</v>
      </c>
      <c r="C148" s="50">
        <f>C149</f>
        <v>100</v>
      </c>
      <c r="D148" s="50">
        <f>D149</f>
        <v>100</v>
      </c>
      <c r="E148" s="50">
        <f>E149</f>
        <v>100</v>
      </c>
    </row>
    <row r="149" spans="1:5" ht="15">
      <c r="A149" s="7" t="s">
        <v>22</v>
      </c>
      <c r="B149" s="3" t="s">
        <v>160</v>
      </c>
      <c r="C149" s="51">
        <v>100</v>
      </c>
      <c r="D149" s="51">
        <v>100</v>
      </c>
      <c r="E149" s="51">
        <v>100</v>
      </c>
    </row>
    <row r="150" spans="1:5" ht="15.75">
      <c r="A150" s="36" t="s">
        <v>44</v>
      </c>
      <c r="B150" s="35" t="s">
        <v>49</v>
      </c>
      <c r="C150" s="42">
        <f>C151</f>
        <v>5590.9</v>
      </c>
      <c r="D150" s="42">
        <f>D151</f>
        <v>5590.9</v>
      </c>
      <c r="E150" s="42">
        <f>E151</f>
        <v>5590.9</v>
      </c>
    </row>
    <row r="151" spans="1:5" ht="62.25" customHeight="1">
      <c r="A151" s="15" t="s">
        <v>75</v>
      </c>
      <c r="B151" s="3" t="s">
        <v>161</v>
      </c>
      <c r="C151" s="53">
        <v>5590.9</v>
      </c>
      <c r="D151" s="53">
        <v>5590.9</v>
      </c>
      <c r="E151" s="53">
        <v>5590.9</v>
      </c>
    </row>
    <row r="152" spans="1:5" ht="45.75" customHeight="1" hidden="1">
      <c r="A152" s="15" t="s">
        <v>241</v>
      </c>
      <c r="B152" s="3" t="s">
        <v>223</v>
      </c>
      <c r="C152" s="53">
        <v>0</v>
      </c>
      <c r="D152" s="53">
        <v>0</v>
      </c>
      <c r="E152" s="53">
        <v>0</v>
      </c>
    </row>
    <row r="153" spans="1:5" ht="53.25" customHeight="1">
      <c r="A153" s="15" t="s">
        <v>242</v>
      </c>
      <c r="B153" s="3" t="s">
        <v>224</v>
      </c>
      <c r="C153" s="53">
        <v>60.5</v>
      </c>
      <c r="D153" s="53">
        <v>0</v>
      </c>
      <c r="E153" s="53">
        <v>0</v>
      </c>
    </row>
    <row r="154" spans="1:6" ht="24" customHeight="1">
      <c r="A154" s="26" t="s">
        <v>74</v>
      </c>
      <c r="B154" s="9"/>
      <c r="C154" s="54"/>
      <c r="D154" s="54">
        <v>677.6</v>
      </c>
      <c r="E154" s="54">
        <v>1369</v>
      </c>
      <c r="F154" s="34">
        <v>0</v>
      </c>
    </row>
    <row r="155" spans="1:5" ht="19.5" customHeight="1">
      <c r="A155" s="10"/>
      <c r="B155" s="10"/>
      <c r="C155" s="55"/>
      <c r="D155" s="55"/>
      <c r="E155" s="55"/>
    </row>
    <row r="156" spans="1:5" ht="12.75">
      <c r="A156" s="24"/>
      <c r="B156" s="24"/>
      <c r="C156" s="25"/>
      <c r="D156" s="25"/>
      <c r="E156" s="25"/>
    </row>
    <row r="157" spans="1:2" ht="12.75">
      <c r="A157" s="4" t="s">
        <v>2</v>
      </c>
      <c r="B157" s="4" t="s">
        <v>210</v>
      </c>
    </row>
    <row r="158" spans="1:5" ht="12.75">
      <c r="A158" s="4"/>
      <c r="B158" s="4"/>
      <c r="C158" s="4"/>
      <c r="D158" s="4"/>
      <c r="E158" s="4"/>
    </row>
    <row r="159" spans="1:2" ht="12.75">
      <c r="A159" s="4" t="s">
        <v>211</v>
      </c>
      <c r="B159" s="4" t="s">
        <v>212</v>
      </c>
    </row>
    <row r="160" spans="1:5" ht="12.75">
      <c r="A160" s="4"/>
      <c r="B160" s="4"/>
      <c r="C160" s="27"/>
      <c r="D160" s="27"/>
      <c r="E160" s="27"/>
    </row>
    <row r="161" spans="1:5" ht="12.75">
      <c r="A161" s="4"/>
      <c r="B161" s="4"/>
      <c r="C161" s="28"/>
      <c r="D161" s="28"/>
      <c r="E161" s="28"/>
    </row>
    <row r="162" spans="1:3" ht="12.75">
      <c r="A162" s="66"/>
      <c r="B162" s="66"/>
      <c r="C162" s="66"/>
    </row>
    <row r="163" spans="1:2" ht="12.75">
      <c r="A163" s="4"/>
      <c r="B163" s="4"/>
    </row>
    <row r="164" spans="1:2" ht="12.75">
      <c r="A164" s="4"/>
      <c r="B164" s="4"/>
    </row>
  </sheetData>
  <sheetProtection/>
  <mergeCells count="3">
    <mergeCell ref="A162:C162"/>
    <mergeCell ref="A6:B6"/>
    <mergeCell ref="A1:E5"/>
  </mergeCells>
  <printOptions/>
  <pageMargins left="0.5118110236220472" right="0.35433070866141736" top="1.062992125984252" bottom="0.3937007874015748" header="0.15748031496062992" footer="0.1574803149606299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25390625" style="0" customWidth="1"/>
    <col min="2" max="3" width="9.25390625" style="0" bestFit="1" customWidth="1"/>
    <col min="4" max="5" width="10.625" style="0" customWidth="1"/>
    <col min="6" max="6" width="18.625" style="0" customWidth="1"/>
  </cols>
  <sheetData>
    <row r="2" ht="21" customHeight="1"/>
    <row r="3" spans="1:14" ht="45.75" customHeight="1">
      <c r="A3" s="58" t="s">
        <v>228</v>
      </c>
      <c r="B3" s="57" t="s">
        <v>236</v>
      </c>
      <c r="C3" s="58" t="s">
        <v>231</v>
      </c>
      <c r="D3" s="58" t="s">
        <v>233</v>
      </c>
      <c r="E3" s="58" t="s">
        <v>226</v>
      </c>
      <c r="F3" s="57" t="s">
        <v>227</v>
      </c>
      <c r="G3" s="62"/>
      <c r="H3" s="62"/>
      <c r="I3" s="62"/>
      <c r="J3" s="62"/>
      <c r="K3" s="62"/>
      <c r="L3" s="62"/>
      <c r="M3" s="62"/>
      <c r="N3" s="62"/>
    </row>
    <row r="4" spans="1:14" ht="12.75">
      <c r="A4" s="57" t="s">
        <v>230</v>
      </c>
      <c r="B4" s="59">
        <v>8779.2</v>
      </c>
      <c r="C4" s="60">
        <v>12</v>
      </c>
      <c r="D4" s="60">
        <v>4</v>
      </c>
      <c r="E4" s="60"/>
      <c r="F4" s="59">
        <f>B4*C4</f>
        <v>105350.40000000001</v>
      </c>
      <c r="G4" s="62"/>
      <c r="H4" s="62"/>
      <c r="I4" s="62"/>
      <c r="J4" s="62"/>
      <c r="K4" s="62"/>
      <c r="L4" s="62"/>
      <c r="M4" s="62"/>
      <c r="N4" s="62"/>
    </row>
    <row r="5" spans="1:14" ht="27.75" customHeight="1">
      <c r="A5" s="58" t="s">
        <v>232</v>
      </c>
      <c r="B5" s="59">
        <v>1500</v>
      </c>
      <c r="C5" s="60">
        <v>12</v>
      </c>
      <c r="D5" s="60">
        <v>4</v>
      </c>
      <c r="E5" s="60"/>
      <c r="F5" s="59">
        <f>B5*C5*D5</f>
        <v>72000</v>
      </c>
      <c r="G5" s="62"/>
      <c r="H5" s="62"/>
      <c r="I5" s="62"/>
      <c r="J5" s="62"/>
      <c r="K5" s="62"/>
      <c r="L5" s="62"/>
      <c r="M5" s="62"/>
      <c r="N5" s="62"/>
    </row>
    <row r="6" spans="1:14" ht="25.5" customHeight="1">
      <c r="A6" s="58" t="s">
        <v>234</v>
      </c>
      <c r="B6" s="59">
        <v>300</v>
      </c>
      <c r="C6" s="57">
        <v>12</v>
      </c>
      <c r="D6" s="57">
        <v>4</v>
      </c>
      <c r="E6" s="57"/>
      <c r="F6" s="59">
        <f>B6*C6</f>
        <v>3600</v>
      </c>
      <c r="G6" s="62"/>
      <c r="H6" s="62"/>
      <c r="I6" s="62"/>
      <c r="J6" s="62"/>
      <c r="K6" s="62"/>
      <c r="L6" s="62"/>
      <c r="M6" s="62"/>
      <c r="N6" s="62"/>
    </row>
    <row r="7" spans="1:14" ht="12.75">
      <c r="A7" s="57" t="s">
        <v>235</v>
      </c>
      <c r="B7" s="59">
        <v>25</v>
      </c>
      <c r="C7" s="57"/>
      <c r="D7" s="57"/>
      <c r="E7" s="57">
        <v>400</v>
      </c>
      <c r="F7" s="59">
        <f>B7*E7</f>
        <v>10000</v>
      </c>
      <c r="G7" s="62"/>
      <c r="H7" s="62"/>
      <c r="I7" s="62"/>
      <c r="J7" s="62"/>
      <c r="K7" s="62"/>
      <c r="L7" s="62"/>
      <c r="M7" s="62"/>
      <c r="N7" s="62"/>
    </row>
    <row r="8" spans="1:14" ht="12.75">
      <c r="A8" s="57" t="s">
        <v>237</v>
      </c>
      <c r="B8" s="59">
        <v>200</v>
      </c>
      <c r="C8" s="57"/>
      <c r="D8" s="57"/>
      <c r="E8" s="57">
        <v>50</v>
      </c>
      <c r="F8" s="59">
        <f>B8*E8</f>
        <v>10000</v>
      </c>
      <c r="G8" s="62"/>
      <c r="H8" s="62"/>
      <c r="I8" s="62"/>
      <c r="J8" s="62"/>
      <c r="K8" s="62"/>
      <c r="L8" s="62"/>
      <c r="M8" s="62"/>
      <c r="N8" s="62"/>
    </row>
    <row r="9" spans="1:14" ht="12.75">
      <c r="A9" s="57"/>
      <c r="B9" s="59"/>
      <c r="C9" s="57"/>
      <c r="D9" s="57"/>
      <c r="E9" s="57"/>
      <c r="F9" s="59"/>
      <c r="G9" s="62"/>
      <c r="H9" s="62"/>
      <c r="I9" s="62"/>
      <c r="J9" s="62"/>
      <c r="K9" s="62"/>
      <c r="L9" s="62"/>
      <c r="M9" s="62"/>
      <c r="N9" s="62"/>
    </row>
    <row r="10" spans="1:14" ht="12.75">
      <c r="A10" s="57"/>
      <c r="B10" s="59"/>
      <c r="C10" s="57"/>
      <c r="D10" s="57"/>
      <c r="E10" s="57"/>
      <c r="F10" s="57"/>
      <c r="G10" s="62"/>
      <c r="H10" s="62"/>
      <c r="I10" s="62"/>
      <c r="J10" s="62"/>
      <c r="K10" s="62"/>
      <c r="L10" s="62"/>
      <c r="M10" s="62"/>
      <c r="N10" s="62"/>
    </row>
    <row r="11" spans="1:14" ht="12.75">
      <c r="A11" s="61" t="s">
        <v>238</v>
      </c>
      <c r="B11" s="61"/>
      <c r="C11" s="61"/>
      <c r="D11" s="61"/>
      <c r="E11" s="61"/>
      <c r="F11" s="63">
        <f>F4+F5+F6+F7+F8</f>
        <v>200950.40000000002</v>
      </c>
      <c r="G11" s="62"/>
      <c r="H11" s="62"/>
      <c r="I11" s="62"/>
      <c r="J11" s="62"/>
      <c r="K11" s="62"/>
      <c r="L11" s="62"/>
      <c r="M11" s="62"/>
      <c r="N11" s="62"/>
    </row>
    <row r="12" spans="1:14" ht="12.7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</row>
    <row r="13" spans="1:14" ht="12.75">
      <c r="A13" s="64" t="s">
        <v>243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</row>
    <row r="14" spans="1:14" ht="12.75">
      <c r="A14" s="64" t="s">
        <v>244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</row>
    <row r="15" spans="1:14" ht="12.7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1:14" ht="12.7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</row>
    <row r="17" spans="1:14" ht="12.7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</row>
    <row r="18" spans="1:14" ht="12.7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</row>
    <row r="19" spans="1:14" ht="12.7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</row>
    <row r="20" spans="1:14" ht="12.7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</row>
    <row r="21" spans="1:14" ht="12.7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</row>
    <row r="22" spans="1:14" ht="12.7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</row>
    <row r="23" spans="1:14" ht="12.7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</row>
    <row r="24" spans="1:14" ht="12.7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4" ht="12.7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</row>
    <row r="26" spans="1:14" ht="12.7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</row>
    <row r="27" spans="1:14" ht="12.7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</row>
    <row r="28" spans="1:14" ht="12.7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29" spans="1:14" ht="12.7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1:14" ht="12.7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1:14" ht="12.7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1:14" ht="12.7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1:14" ht="12.7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4" spans="1:14" ht="12.7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</row>
    <row r="35" spans="1:14" ht="12.7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6" spans="1:14" ht="12.7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L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375" style="0" customWidth="1"/>
    <col min="2" max="2" width="13.125" style="0" customWidth="1"/>
    <col min="3" max="3" width="11.375" style="0" customWidth="1"/>
    <col min="4" max="4" width="15.625" style="0" customWidth="1"/>
  </cols>
  <sheetData>
    <row r="3" spans="1:12" ht="27.75" customHeight="1">
      <c r="A3" s="58" t="s">
        <v>229</v>
      </c>
      <c r="B3" s="57" t="s">
        <v>225</v>
      </c>
      <c r="C3" s="57" t="s">
        <v>226</v>
      </c>
      <c r="D3" s="57" t="s">
        <v>227</v>
      </c>
      <c r="E3" s="62"/>
      <c r="F3" s="62"/>
      <c r="G3" s="62"/>
      <c r="H3" s="62"/>
      <c r="I3" s="62"/>
      <c r="J3" s="62"/>
      <c r="K3" s="62"/>
      <c r="L3" s="62"/>
    </row>
    <row r="4" spans="1:12" ht="23.25" customHeight="1">
      <c r="A4" s="57" t="s">
        <v>239</v>
      </c>
      <c r="B4" s="57">
        <v>2193.74</v>
      </c>
      <c r="C4" s="57">
        <v>163.07</v>
      </c>
      <c r="D4" s="57">
        <f>B4*C4*1.15</f>
        <v>411393.15906999994</v>
      </c>
      <c r="E4" s="62"/>
      <c r="F4" s="62"/>
      <c r="G4" s="62"/>
      <c r="H4" s="62"/>
      <c r="I4" s="62"/>
      <c r="J4" s="62"/>
      <c r="K4" s="62"/>
      <c r="L4" s="62"/>
    </row>
    <row r="5" spans="1:12" ht="27.75" customHeight="1">
      <c r="A5" s="58" t="s">
        <v>240</v>
      </c>
      <c r="B5" s="59">
        <v>23</v>
      </c>
      <c r="C5" s="57">
        <v>144</v>
      </c>
      <c r="D5" s="59">
        <f>B5*C5</f>
        <v>3312</v>
      </c>
      <c r="E5" s="62"/>
      <c r="F5" s="62"/>
      <c r="G5" s="62"/>
      <c r="H5" s="62"/>
      <c r="I5" s="62"/>
      <c r="J5" s="62"/>
      <c r="K5" s="62"/>
      <c r="L5" s="62"/>
    </row>
    <row r="6" spans="1:12" ht="12.75">
      <c r="A6" s="57" t="s">
        <v>13</v>
      </c>
      <c r="B6" s="57">
        <v>4.53</v>
      </c>
      <c r="C6" s="57">
        <v>17392</v>
      </c>
      <c r="D6" s="57">
        <f>B6*C6*1.15</f>
        <v>90603.62400000001</v>
      </c>
      <c r="E6" s="62"/>
      <c r="F6" s="62"/>
      <c r="G6" s="62"/>
      <c r="H6" s="62"/>
      <c r="I6" s="62"/>
      <c r="J6" s="62"/>
      <c r="K6" s="62"/>
      <c r="L6" s="62"/>
    </row>
    <row r="7" spans="1:12" ht="12.75">
      <c r="A7" s="57"/>
      <c r="B7" s="57"/>
      <c r="C7" s="57"/>
      <c r="D7" s="57"/>
      <c r="E7" s="62"/>
      <c r="F7" s="62"/>
      <c r="G7" s="62"/>
      <c r="H7" s="62"/>
      <c r="I7" s="62"/>
      <c r="J7" s="62"/>
      <c r="K7" s="62"/>
      <c r="L7" s="62"/>
    </row>
    <row r="8" spans="1:12" ht="12.75">
      <c r="A8" s="57"/>
      <c r="B8" s="57"/>
      <c r="C8" s="57"/>
      <c r="D8" s="57"/>
      <c r="E8" s="62"/>
      <c r="F8" s="62"/>
      <c r="G8" s="62"/>
      <c r="H8" s="62"/>
      <c r="I8" s="62"/>
      <c r="J8" s="62"/>
      <c r="K8" s="62"/>
      <c r="L8" s="62"/>
    </row>
    <row r="9" spans="1:12" ht="12.75">
      <c r="A9" s="61" t="s">
        <v>238</v>
      </c>
      <c r="B9" s="61"/>
      <c r="C9" s="61"/>
      <c r="D9" s="63">
        <f>D4+D5+D6</f>
        <v>505308.78306999995</v>
      </c>
      <c r="E9" s="62"/>
      <c r="F9" s="62"/>
      <c r="G9" s="62"/>
      <c r="H9" s="62"/>
      <c r="I9" s="62"/>
      <c r="J9" s="62"/>
      <c r="K9" s="62"/>
      <c r="L9" s="62"/>
    </row>
    <row r="10" spans="1:12" ht="12.7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12" ht="12.75">
      <c r="A11" s="64" t="s">
        <v>243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2" ht="12.75">
      <c r="A12" s="64" t="s">
        <v>244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2" ht="12.7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1:12" ht="12.7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2" ht="12.7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2" ht="12.7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</row>
    <row r="17" spans="1:12" ht="12.7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1:12" ht="12.7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</row>
    <row r="19" spans="1:12" ht="12.7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</row>
    <row r="20" spans="1:12" ht="12.7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</row>
    <row r="21" spans="1:12" ht="12.7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12" ht="12.7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</row>
    <row r="23" spans="1:12" ht="12.7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1:12" ht="12.7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1:12" ht="12.7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6" spans="1:12" ht="12.7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</row>
    <row r="27" spans="1:12" ht="12.7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</row>
    <row r="28" spans="1:12" ht="12.7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</row>
    <row r="29" spans="1:12" ht="12.7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0" spans="1:12" ht="12.7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</row>
    <row r="31" spans="1:12" ht="12.7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</row>
    <row r="32" spans="1:12" ht="12.7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1:12" ht="12.7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</row>
    <row r="34" spans="1:12" ht="12.7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Кириллово1</cp:lastModifiedBy>
  <cp:lastPrinted>2017-11-23T06:58:09Z</cp:lastPrinted>
  <dcterms:created xsi:type="dcterms:W3CDTF">2010-08-12T03:06:32Z</dcterms:created>
  <dcterms:modified xsi:type="dcterms:W3CDTF">2017-11-23T06:58:36Z</dcterms:modified>
  <cp:category/>
  <cp:version/>
  <cp:contentType/>
  <cp:contentStatus/>
</cp:coreProperties>
</file>